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7100" windowHeight="8580"/>
  </bookViews>
  <sheets>
    <sheet name="CULTURA" sheetId="6" r:id="rId1"/>
    <sheet name="ASSISTÊNCIA" sheetId="1" state="hidden" r:id="rId2"/>
    <sheet name="AGRICULTURA" sheetId="2" state="hidden" r:id="rId3"/>
    <sheet name="OBRAS" sheetId="4" state="hidden" r:id="rId4"/>
    <sheet name="TOTAL" sheetId="11" state="hidden" r:id="rId5"/>
  </sheets>
  <calcPr calcId="125725"/>
</workbook>
</file>

<file path=xl/calcChain.xml><?xml version="1.0" encoding="utf-8"?>
<calcChain xmlns="http://schemas.openxmlformats.org/spreadsheetml/2006/main">
  <c r="G22" i="6"/>
  <c r="G30"/>
  <c r="G38"/>
  <c r="G94"/>
  <c r="G83"/>
  <c r="G248"/>
  <c r="G210"/>
  <c r="G140"/>
  <c r="G156"/>
  <c r="G166"/>
  <c r="K237" i="4"/>
  <c r="G105"/>
  <c r="G94"/>
  <c r="G82"/>
  <c r="G24"/>
  <c r="G241"/>
  <c r="G243"/>
  <c r="G212"/>
  <c r="K218"/>
  <c r="G220"/>
  <c r="G222" s="1"/>
  <c r="L195"/>
  <c r="G200"/>
  <c r="G152"/>
  <c r="K59"/>
  <c r="G53"/>
  <c r="K12"/>
  <c r="G295" i="2"/>
  <c r="G258"/>
  <c r="G273"/>
  <c r="G212"/>
  <c r="G190"/>
  <c r="G232"/>
  <c r="G199"/>
  <c r="G79"/>
  <c r="G120"/>
  <c r="G89"/>
  <c r="G99"/>
  <c r="G128"/>
  <c r="G24"/>
  <c r="G367" i="1"/>
  <c r="G376"/>
  <c r="G268"/>
  <c r="G311"/>
  <c r="G302"/>
  <c r="G285"/>
  <c r="G246"/>
  <c r="G247"/>
  <c r="G229"/>
  <c r="G293"/>
  <c r="G196"/>
  <c r="G214"/>
  <c r="G155"/>
  <c r="G145"/>
  <c r="G126"/>
  <c r="G114"/>
  <c r="G57"/>
  <c r="G28"/>
  <c r="G135" i="4"/>
  <c r="E23" i="11"/>
  <c r="G182" i="4"/>
  <c r="G65"/>
  <c r="G44"/>
  <c r="G277" i="1"/>
  <c r="G37"/>
  <c r="G97" s="1"/>
  <c r="G236" i="6"/>
  <c r="G328" i="1"/>
  <c r="G190" i="4"/>
  <c r="G192"/>
  <c r="G166" i="2"/>
  <c r="G145"/>
  <c r="G136"/>
  <c r="G110"/>
  <c r="G167" s="1"/>
  <c r="G156"/>
  <c r="G230" i="4"/>
  <c r="G232"/>
  <c r="G159"/>
  <c r="G161" s="1"/>
  <c r="G34"/>
  <c r="G114"/>
  <c r="G116"/>
  <c r="G126"/>
  <c r="G137"/>
  <c r="G171"/>
  <c r="G173"/>
  <c r="G202"/>
  <c r="G33" i="2"/>
  <c r="G64" s="1"/>
  <c r="G42"/>
  <c r="G51"/>
  <c r="G63"/>
  <c r="G221"/>
  <c r="G242" s="1"/>
  <c r="G241"/>
  <c r="G265"/>
  <c r="G305"/>
  <c r="G308" s="1"/>
  <c r="G46" i="6"/>
  <c r="G111"/>
  <c r="G223"/>
  <c r="G185"/>
  <c r="G54"/>
  <c r="G102"/>
  <c r="G118"/>
  <c r="G129"/>
  <c r="G193"/>
  <c r="G201"/>
  <c r="G256"/>
  <c r="G258"/>
  <c r="G68" i="1"/>
  <c r="G77"/>
  <c r="G88"/>
  <c r="G96"/>
  <c r="G135"/>
  <c r="G156"/>
  <c r="G205"/>
  <c r="G217"/>
  <c r="G337"/>
  <c r="G341" s="1"/>
  <c r="G275" i="2"/>
  <c r="G314" i="1"/>
  <c r="G379"/>
  <c r="G66" i="4"/>
  <c r="F246" s="1"/>
  <c r="G55" i="6"/>
  <c r="G168"/>
  <c r="G238"/>
  <c r="G121"/>
  <c r="G260"/>
  <c r="F311" i="2" l="1"/>
  <c r="G382" i="1"/>
</calcChain>
</file>

<file path=xl/sharedStrings.xml><?xml version="1.0" encoding="utf-8"?>
<sst xmlns="http://schemas.openxmlformats.org/spreadsheetml/2006/main" count="993" uniqueCount="400">
  <si>
    <t>DESCRITIVO DAS AÇÕES</t>
  </si>
  <si>
    <t>ÓRGÃO</t>
  </si>
  <si>
    <t>PROGRAMA</t>
  </si>
  <si>
    <t>AÇÃO</t>
  </si>
  <si>
    <t>DESCRIÇÃO</t>
  </si>
  <si>
    <t>VALOR</t>
  </si>
  <si>
    <t>SECRETARIA DE ASSISTÊNCIA SOCIAL E HABITAÇÃO</t>
  </si>
  <si>
    <t>MANUTENÇÃO DA ASSISTÊNCIA SOCIAL</t>
  </si>
  <si>
    <t>Folha de Pagamento</t>
  </si>
  <si>
    <t>Auxílio alimentação</t>
  </si>
  <si>
    <t>Auxílio transporte</t>
  </si>
  <si>
    <t>Material de consumo</t>
  </si>
  <si>
    <t>Transporte Argenta</t>
  </si>
  <si>
    <t>Transporte PJ (pessoas sm situação de vulnerabilidade social)</t>
  </si>
  <si>
    <t>TOTAL AÇÃO</t>
  </si>
  <si>
    <t>Encargos Sociais</t>
  </si>
  <si>
    <t>RPPS - SECRETARIA ASSISTÊNCIA SOCIAL</t>
  </si>
  <si>
    <t>Contribuição Patronal</t>
  </si>
  <si>
    <t>ENCARGOS SOCIAIS DA PRESTAÇÃO SERVIÇOS ASSISTÊNCIA SOCIAL</t>
  </si>
  <si>
    <t>Cumprimento das obrigações sociais</t>
  </si>
  <si>
    <t>EQUIPAMENTOS E MATERIAIS PERMANENTES PARA SECRETARIA</t>
  </si>
  <si>
    <t>Equipamento e material permanente</t>
  </si>
  <si>
    <t>HABITAÇÕES POPULARES</t>
  </si>
  <si>
    <t>ATENDIMENTO HABITACIONAL</t>
  </si>
  <si>
    <t>FINANCIAMENTO HABITACIONAL</t>
  </si>
  <si>
    <t>Serviços de Terceiros PF</t>
  </si>
  <si>
    <t>CIEE</t>
  </si>
  <si>
    <t>Contratação de oficineiras para os programas</t>
  </si>
  <si>
    <t>Aquisição de equipamentos e material permanente</t>
  </si>
  <si>
    <t>TOTAL PROGRAMA 1000</t>
  </si>
  <si>
    <t>TOTAL PROGRAMA 1</t>
  </si>
  <si>
    <t>TOTAL PROGRAMA 2</t>
  </si>
  <si>
    <t>PROTEÇÃO AO IDOSO</t>
  </si>
  <si>
    <t>ENTIDADES ASSISTENCIAIS</t>
  </si>
  <si>
    <t>TOTAL PROGRAMA 3</t>
  </si>
  <si>
    <t>GESTÃO DO PROGRAMA BOLSA FAMILIA E SUAS</t>
  </si>
  <si>
    <t>TOTAL PROGRAMA 4</t>
  </si>
  <si>
    <t>SECRETARIA DE AGRICULTURA</t>
  </si>
  <si>
    <t>MANUTENÇÃO DA SECRETARIA DE AGRICULTURA</t>
  </si>
  <si>
    <t>Telefone Celular</t>
  </si>
  <si>
    <t>ENCARGOS SOCIAIS DA AGRICULTURA</t>
  </si>
  <si>
    <t>RPPS - SECRETARIA AGRICULTURA</t>
  </si>
  <si>
    <t>ENCARGOS SOCIAIS DA PRESTAÇÃO SERVIÇOS AGRICULTURA</t>
  </si>
  <si>
    <t>MANUTENÇÃO DA ASSISTÊNCIA RURAL</t>
  </si>
  <si>
    <t>Cursos, palestras e excursões técnicas aos produtores</t>
  </si>
  <si>
    <t>Repasse Emater</t>
  </si>
  <si>
    <t>Transporte de produtores para feiras e outros eventos</t>
  </si>
  <si>
    <t>Aquisição de material de consumo</t>
  </si>
  <si>
    <t>Aquisição de material de consumo para redes de água</t>
  </si>
  <si>
    <t>Aquisição de material permanente para redes de água</t>
  </si>
  <si>
    <t>INCENTIVO AO PRODUTOR RURAL</t>
  </si>
  <si>
    <t>Premiação aos produtores que participarem dos programas</t>
  </si>
  <si>
    <t>CORRETIVOS E FERTILIZANTES</t>
  </si>
  <si>
    <t>Aquisição de calcário, adubos e fertilizantes</t>
  </si>
  <si>
    <t>ASSISTÊNCIA RURAL</t>
  </si>
  <si>
    <t>Aquisição de máquinas e equipamentos</t>
  </si>
  <si>
    <t>Programa de apoio as agroindústrias</t>
  </si>
  <si>
    <t>REDES DE ÁGUA</t>
  </si>
  <si>
    <t>TOTAL PROGRAMA 34</t>
  </si>
  <si>
    <t>MANUTENÇÃO DO MEIO AMBIENTE</t>
  </si>
  <si>
    <t>Encargos RPPS</t>
  </si>
  <si>
    <t>MEIO AMBIENTE</t>
  </si>
  <si>
    <t>TOTAL PROGRAMA 35</t>
  </si>
  <si>
    <t>INSPEÇÃO E EDUCAÇÃO SANITÁRIA</t>
  </si>
  <si>
    <t>Equipamentos e materiais permanentes adquiridos</t>
  </si>
  <si>
    <t>TOTAL PROGRAMA 36</t>
  </si>
  <si>
    <t>MANUTENÇÃO DO DEPARTAMENTO DA PECUÁRIA</t>
  </si>
  <si>
    <t>Programas de incentivo as pastagens (aquisição de sementes)</t>
  </si>
  <si>
    <t>DESENVOLVIMENTO DA PECUÁRIA</t>
  </si>
  <si>
    <t>TOTAL PROGRAMA 37</t>
  </si>
  <si>
    <t>TOTAL PROGRAMA 38</t>
  </si>
  <si>
    <t>Aquisição de equipamento e material permanente</t>
  </si>
  <si>
    <t>Auxílio Alimentação</t>
  </si>
  <si>
    <t>Auxílio Transporte</t>
  </si>
  <si>
    <t>Folha de pagamento</t>
  </si>
  <si>
    <t>Auxilio transporte</t>
  </si>
  <si>
    <t>TOTAL PROGRAMA 11</t>
  </si>
  <si>
    <t>SECRETARIA DE OBRAS</t>
  </si>
  <si>
    <t>Auxilio Alimentação</t>
  </si>
  <si>
    <t>Procergs</t>
  </si>
  <si>
    <t>ENCARGOS SOCIAIS DA PRESTAÇÃO SERVIÇOS OBRAS</t>
  </si>
  <si>
    <t>MANUTENÇÃO DE VIAS PÚBLICAS</t>
  </si>
  <si>
    <t>Óleo</t>
  </si>
  <si>
    <t>VIAS E LOGRADOUROS PÚBLICOS</t>
  </si>
  <si>
    <t>TOTAL PROGRAMA 12</t>
  </si>
  <si>
    <t>SANEAMENTO BÁSICO</t>
  </si>
  <si>
    <t>MANUTENÇÃO DO SANEAMENTO BÁSICO</t>
  </si>
  <si>
    <t>TOTAL PROGRAMA 13</t>
  </si>
  <si>
    <t>MANUTENÇÃO DA ILUMINAÇÃO PÚBLICA</t>
  </si>
  <si>
    <t>Iluminação Pública</t>
  </si>
  <si>
    <t>Pagamento Celetro</t>
  </si>
  <si>
    <t>ILUMINAÇÃO PÚBLICA</t>
  </si>
  <si>
    <t>MANUTENÇÃO E CONSERVAÇÃO DE LOCAIS PÚBLICOS</t>
  </si>
  <si>
    <t>DISTRITO INDUSTRIAL</t>
  </si>
  <si>
    <t>TOTAL PROGRAMA 15</t>
  </si>
  <si>
    <t>TOTAL PROGRAMA 14</t>
  </si>
  <si>
    <t>ENCARGOS DA DÍVIDA</t>
  </si>
  <si>
    <t>Amortização Badesul</t>
  </si>
  <si>
    <t>Juros Badesul</t>
  </si>
  <si>
    <t>SEGURANÇA PÚBLICA</t>
  </si>
  <si>
    <t>TOTAL PROGRAMA 16</t>
  </si>
  <si>
    <t>ENCARGOS SOCIAIS ICTCDL</t>
  </si>
  <si>
    <t>MANUTENÇÃO DA SECRETARIA ICTCDL</t>
  </si>
  <si>
    <t>Celular</t>
  </si>
  <si>
    <t>Pagamento Contribuição Patronal</t>
  </si>
  <si>
    <t>RPPS - ICTCDL</t>
  </si>
  <si>
    <t>Pagamento Contribuição patronal</t>
  </si>
  <si>
    <t>ENCARGOS SOCIAIS PRESTAÇÃO DE SERVIÇO SECRETARIA</t>
  </si>
  <si>
    <t>Encargos Sociais Terceiros</t>
  </si>
  <si>
    <t>MANUTENÇÃO DO DESENVOLVIMENTO CULTURAL</t>
  </si>
  <si>
    <t>Aluguel Cine Clube e Biblioteca</t>
  </si>
  <si>
    <t>Água Centro Cultural</t>
  </si>
  <si>
    <t>Água Biblioteca Pública</t>
  </si>
  <si>
    <t>Telefone Biblioteca</t>
  </si>
  <si>
    <t>Luz Centro de Eventos</t>
  </si>
  <si>
    <t>Prestação de serviço PF Aulas de Música</t>
  </si>
  <si>
    <t>Regente de Banda</t>
  </si>
  <si>
    <t>Criação e manutenção do Fundo Municipal de Cultura</t>
  </si>
  <si>
    <t>Construção Biblioteca</t>
  </si>
  <si>
    <t>EVENTOS CULTURAIS</t>
  </si>
  <si>
    <t>OBRAS NO CENTRO DE EVENTOS</t>
  </si>
  <si>
    <t>TOTAL PROGRAMA 39</t>
  </si>
  <si>
    <t>IMPLANTAÇÃO E REVITALIZAÇÃO DE PONTOS TURÍSTICOS</t>
  </si>
  <si>
    <t>Implantação do Museu</t>
  </si>
  <si>
    <t>Reforma do Prédio da Antiga Estação Ferroviária</t>
  </si>
  <si>
    <t>BALNEÁRIO DAS TUNAS</t>
  </si>
  <si>
    <t>MANUTENÇÃO BALNEÁRIO DAS TUNAS</t>
  </si>
  <si>
    <t>Internet Tunas</t>
  </si>
  <si>
    <t>Água Tunas</t>
  </si>
  <si>
    <t>Luz Tunas</t>
  </si>
  <si>
    <t>Vigilância Tunas</t>
  </si>
  <si>
    <t>Aluguel Brigada Tunas</t>
  </si>
  <si>
    <t>Condesus divulgação turística</t>
  </si>
  <si>
    <t>Manutenção dos pontos turísticos</t>
  </si>
  <si>
    <t>TOTAL PROGRAMA 40</t>
  </si>
  <si>
    <t>MANUTENÇÃO DO ESPORTE E LAZER</t>
  </si>
  <si>
    <t>REPASSE ÀS LIGAS</t>
  </si>
  <si>
    <t>Repasse às ligas</t>
  </si>
  <si>
    <t>REPASSE A ENTIDADES ESPORTIVAS</t>
  </si>
  <si>
    <t>CENTRO DE EVENTOS</t>
  </si>
  <si>
    <t>ESPORTE E LAZER</t>
  </si>
  <si>
    <t>TOTAL PROGRAMA 41</t>
  </si>
  <si>
    <t>TOTAL PROGRAMA 42</t>
  </si>
  <si>
    <t>MANUTENÇÃO DA GERAÇÃO DE EMPREGO E RENDA</t>
  </si>
  <si>
    <t>Infraestrutura do Distrito Industrial</t>
  </si>
  <si>
    <t>Aquisição de equipamentos e materiais permanentes</t>
  </si>
  <si>
    <t>Diárias</t>
  </si>
  <si>
    <t>Serviços de Terceiros Pessoa Física</t>
  </si>
  <si>
    <t>TOTAL ASSISTÊNCIA SOCIAL</t>
  </si>
  <si>
    <t>TOTAL CULTURA</t>
  </si>
  <si>
    <t>MANUTENÇÃO DO CENTRO DE EVENTOS</t>
  </si>
  <si>
    <t>Água Centro de Eventos</t>
  </si>
  <si>
    <t>Luz Estádios</t>
  </si>
  <si>
    <t>Contratação Serviços PF</t>
  </si>
  <si>
    <t>Contratação Serviços PJ</t>
  </si>
  <si>
    <t>Diárias para servidores</t>
  </si>
  <si>
    <t>Serviços de Terceiros PJ</t>
  </si>
  <si>
    <t>Instalação de academia ao ar livre</t>
  </si>
  <si>
    <t>MANUTENÇÃO DA INSPEÇÃO MUNICIPAL</t>
  </si>
  <si>
    <t>RPPS - INSPEÇÃO</t>
  </si>
  <si>
    <t>Material de Consumo</t>
  </si>
  <si>
    <t>Contratação Temporária</t>
  </si>
  <si>
    <t>Auxílo Transporte</t>
  </si>
  <si>
    <t>Serviços PF</t>
  </si>
  <si>
    <t>MANUTENÇÃO DO SANEAMENTO</t>
  </si>
  <si>
    <t>TOTAL AGRICULTURA</t>
  </si>
  <si>
    <t>Taxa de Serviço de Iluminação Pública</t>
  </si>
  <si>
    <t>TOTAL OBRAS</t>
  </si>
  <si>
    <t>TOTAL PROGRAMA 43</t>
  </si>
  <si>
    <t>Serviços de Terceiros Pessoa Física e Jurídica</t>
  </si>
  <si>
    <t>Manutenção do Veículo</t>
  </si>
  <si>
    <t>Combustivel Veículo da Assistência para execução dos programas sociais</t>
  </si>
  <si>
    <t>Aquisição de material permanente</t>
  </si>
  <si>
    <t>Horas extras</t>
  </si>
  <si>
    <t>Diárias e Adiantamentos de Viagens</t>
  </si>
  <si>
    <t>Indenizações e Restituições</t>
  </si>
  <si>
    <t>Serviços Terceiros Pessoa Jurídica</t>
  </si>
  <si>
    <t>Material Permanente</t>
  </si>
  <si>
    <t>Aquisição de material de Distribuição Gratuita</t>
  </si>
  <si>
    <t>Serviços de terceiros para reforma de casas (PF e PJ)</t>
  </si>
  <si>
    <t>Monitoramento de alarme Locais que desenvolvem os projetos sociais</t>
  </si>
  <si>
    <t>Passagens e despesas de locomoção</t>
  </si>
  <si>
    <t>Horas Extras</t>
  </si>
  <si>
    <t>Indenizações e restituições</t>
  </si>
  <si>
    <t>Contratatação Temporária</t>
  </si>
  <si>
    <t>Serviço Plotagem Projetos</t>
  </si>
  <si>
    <t>Água Parque de Máquinas</t>
  </si>
  <si>
    <t>Luz Parque de Máquinas</t>
  </si>
  <si>
    <t>Pagamento água praça e cemitério</t>
  </si>
  <si>
    <t>Contrato Serviço de Limpeza Vias Públicas</t>
  </si>
  <si>
    <t>Indenizações e restituiçoes</t>
  </si>
  <si>
    <t xml:space="preserve">Gasolina </t>
  </si>
  <si>
    <t>Peças para veículos/máquinas</t>
  </si>
  <si>
    <t>Prestação de Serviço Veículos e Máquinas</t>
  </si>
  <si>
    <t>Obras e Instalações relacionadas a redes de água</t>
  </si>
  <si>
    <t>Material de distribuição gratuita</t>
  </si>
  <si>
    <t>Serviços de terceiros pessoa física</t>
  </si>
  <si>
    <t>Serviços de terceiros pessoa jurídica</t>
  </si>
  <si>
    <t>Serviço Limpeza Tunas</t>
  </si>
  <si>
    <t>Despesas com eventos nas Tunas</t>
  </si>
  <si>
    <t>Fone Estádios</t>
  </si>
  <si>
    <t>Água Estádios</t>
  </si>
  <si>
    <t>Internet Estádios</t>
  </si>
  <si>
    <t>Luz Cine Clube/ Biblioteca/Praça/Lot. Iberê</t>
  </si>
  <si>
    <t>Realização de eventos esportivos</t>
  </si>
  <si>
    <t>Contrapartida de projetos relacionados ao Centro de Eventos</t>
  </si>
  <si>
    <t>SECRETARIA DE CULTURA</t>
  </si>
  <si>
    <t xml:space="preserve">Contratação Temporária </t>
  </si>
  <si>
    <t>FUNDO MUNICIPAL DOS DIREITOS DA CRIANÇA E ADOLESCENTE</t>
  </si>
  <si>
    <t>FUNDO MUNICIPAL DOS DIREITOS DO IDOSO</t>
  </si>
  <si>
    <t>Diárias e adiantamentos de viagens</t>
  </si>
  <si>
    <t>Serviço Acompanhantes a adolescentes e eventos sociais (PF)</t>
  </si>
  <si>
    <t>Manutenção do CRASS</t>
  </si>
  <si>
    <t>RPPS - DEPARTAMENTO ENGENHARIA</t>
  </si>
  <si>
    <t>Serviços de Terceiros PF (100,00) e PJ (500,00)</t>
  </si>
  <si>
    <t>Internet Parque de Máquinas</t>
  </si>
  <si>
    <t>Diárias e adiantamento de viagens</t>
  </si>
  <si>
    <t>Equipamentos e materiais para o programa</t>
  </si>
  <si>
    <t>Repasse ao Condesus</t>
  </si>
  <si>
    <t xml:space="preserve">Contrapartida Projetos relacionados ao Esporte e Lazer </t>
  </si>
  <si>
    <t>Serviços de Terceiros PF e PJ</t>
  </si>
  <si>
    <t>CÂMARA DE VEREADORES</t>
  </si>
  <si>
    <t>GABINETE DO PREFEITO</t>
  </si>
  <si>
    <t>SECRETARIA DE ASSISTÊNCIA SOCIAL</t>
  </si>
  <si>
    <t>SECRETARIA DE ADMINISTRAÇÃO</t>
  </si>
  <si>
    <t>SECRETARIA DE FINANÇAS</t>
  </si>
  <si>
    <t>SECRETARIA DO PLANEJAMENTO</t>
  </si>
  <si>
    <t>SECRETARIA DE EDUCAÇÃO</t>
  </si>
  <si>
    <t>SECRETARIA DE SAÚDE</t>
  </si>
  <si>
    <t>TOTAL ÓRGÃOS SEM RPPS</t>
  </si>
  <si>
    <t>Aluguel (pessoas em situação de vulnerabilidade social - crianças)</t>
  </si>
  <si>
    <t>Manutenção da Piscina Térmica</t>
  </si>
  <si>
    <t>EQUIPAMENTOS E MATERIAIS PERMANENTES PARA SECRETARIA DE ASSISTÊNCIA SOCIAL</t>
  </si>
  <si>
    <t>MANUTENÇÃO DO CONSELHO TUTELAR</t>
  </si>
  <si>
    <t>ENCARGOS SOCIAS - CONSELHO TUTELAR</t>
  </si>
  <si>
    <t>CONSELHO TUTELAR - EQUIPAMENTOS E MATERIAS PERMANENTES</t>
  </si>
  <si>
    <t>Serviço de telefonia móvel (S.Assistência, projeto Pequeno Cidadão)</t>
  </si>
  <si>
    <t>CIE-E (Assistência social e CRASS)</t>
  </si>
  <si>
    <t>Mudanças PJ (Lei de auxílios e subvenções)</t>
  </si>
  <si>
    <t>Material de Distribuição Gratuita</t>
  </si>
  <si>
    <t>Diárias e adiantamentos</t>
  </si>
  <si>
    <t>Passagens e despesas com locomoção</t>
  </si>
  <si>
    <t>Auxílio financeiro a pessoas físicas</t>
  </si>
  <si>
    <t>Serviços de Terceiros Pessoa Jurídica</t>
  </si>
  <si>
    <t>Serviços de Táxi (PF)</t>
  </si>
  <si>
    <t>Manutenção Veículo (MC = 8.000,00 - PF = 500,00 PJ = 1.000,00)</t>
  </si>
  <si>
    <t>MANUTENÇÃO DO DEPARTAMENTO DE HABITAÇÃO</t>
  </si>
  <si>
    <t>MANUTENÇÃO DE CADASTROS HABITACIONAIS</t>
  </si>
  <si>
    <t>RPPS</t>
  </si>
  <si>
    <t>Implantação de software (informatização do cadastro habitacional)</t>
  </si>
  <si>
    <t>Manutenção do software</t>
  </si>
  <si>
    <t>Regularização Fundiária</t>
  </si>
  <si>
    <t>Co financiamento para Programas Habitacionais do SNHIS</t>
  </si>
  <si>
    <t>Financiamento Habitacional - Projetos Parceria</t>
  </si>
  <si>
    <t>MANUTENÇÃO DOS SERVIÇOS, PROGRAMAS E PROJETOS DA PROTEÇÃO BÁSICA</t>
  </si>
  <si>
    <t xml:space="preserve">PARCERIAS VOLUNTÁRIAS </t>
  </si>
  <si>
    <t>Contratação Temporária (orientadores sociais de ensino médio)</t>
  </si>
  <si>
    <t>Serviço de monitora e/ou cuidadora de crianças</t>
  </si>
  <si>
    <t>Serviços de transporte para pessoas em situação de vulnerabilidade social</t>
  </si>
  <si>
    <t>Benefícios Eventuais (MDG, Cestas básicas, auxílio funeral, outros...)</t>
  </si>
  <si>
    <t>Medidas de proteção (MDG)</t>
  </si>
  <si>
    <t>Manutenção Serviço Convivência e Fortalecimento Vinculos (MC=6.000,PJ=2000)</t>
  </si>
  <si>
    <t>Manutenção Programa de Atenção Integral a Família (Mc=5000PF3000PJ2000)</t>
  </si>
  <si>
    <t>Serviço de Telefonia Móvel - Pequeno Cidadão</t>
  </si>
  <si>
    <t>Serviços de Energia Elétrica (Centro Com. São Luiz/PIM-Criança Feliz)</t>
  </si>
  <si>
    <t>Serviços de Energia Elétrica (Centro Com. Fein/PIM-Criança Feliz)</t>
  </si>
  <si>
    <t>Serviços de Abastecimento de Água (Centro Com São Luiz/Pim-Criança Feliz)</t>
  </si>
  <si>
    <t>Serviços de Abastecimento de Água (Centro Com Felin/Pim-Criança Feliz)</t>
  </si>
  <si>
    <t>Manutenção do Programa Primeira Infância Melhor</t>
  </si>
  <si>
    <t>Manutenção Programa Primeira Infância Melhor no SUAS (Criança Feliz)</t>
  </si>
  <si>
    <t>Repasse à ONGs (Lei 13.019/2014)</t>
  </si>
  <si>
    <t>CONSTRUÇÃO CRASS</t>
  </si>
  <si>
    <t>Obras e instalações</t>
  </si>
  <si>
    <t>Serviços de  Terceiros - Pessoa Jurídica e Física (J = 5.000,00 F = 5.000,00)</t>
  </si>
  <si>
    <t>MANUTENÇÃO DOS SERVIÇOS, PROGRAMAS E PROJETOS DA PROTEÇÃO SOCIAL ESPECIAL MÉDIA E ALTA COMPLEXIDADE</t>
  </si>
  <si>
    <t>Folha de Pagamento (Creas)</t>
  </si>
  <si>
    <t>Parcerias Voluntárias (Associação Idosos)</t>
  </si>
  <si>
    <t>Parcerias Voluntárias (APAE)</t>
  </si>
  <si>
    <t>Auxílio financeiro a pessoas em situação de vulnerabilidade social (Med Proteção)</t>
  </si>
  <si>
    <t>Manutenção do CREAS</t>
  </si>
  <si>
    <t xml:space="preserve">Repasse ao Abrigo </t>
  </si>
  <si>
    <t>Aquisição de mateais de consumo e distribuição gratuita</t>
  </si>
  <si>
    <t>MANUTENÇÃO DA PROTEÇÃO AO IDOSO</t>
  </si>
  <si>
    <t>Serviço de Energia Elétrica (casa idoso)</t>
  </si>
  <si>
    <t>Serviço de Abastecimento de Água (casa do idoso)</t>
  </si>
  <si>
    <t>MANUTENÇÃO DA GESTÃO DO CADASTRO ÚNICO E PROGRAMA BOLSA FAMÍLIA</t>
  </si>
  <si>
    <t>Diárias e adiantamentos de viagens (servidores e conselheiros do CMAS)</t>
  </si>
  <si>
    <t>Apoio ao controle social 3% (Decreto nº 7.332/2010, Art 11-a, $ 6º)</t>
  </si>
  <si>
    <t>MANUTENÇÃO DA GESTÃO DO SISTEMA ÚNICO DA ASSISTÊNCIA SOCIAL</t>
  </si>
  <si>
    <t xml:space="preserve"> GESTÃO DO SISTEMA ÚNICO DA ASSISTÊNCIA SOCIAL</t>
  </si>
  <si>
    <t>Diárias e ressarcimentos (servidores e conselheiros do CMAS)</t>
  </si>
  <si>
    <t>TOTAL PROGRAMA 1003</t>
  </si>
  <si>
    <t>Repasse a entidades ou grupos constituídos</t>
  </si>
  <si>
    <t>Repasse as entidades</t>
  </si>
  <si>
    <t>INCENTIVO E AMPARO AO PRODUTOR RURAL</t>
  </si>
  <si>
    <t>HABITAÇÃO RURAL</t>
  </si>
  <si>
    <t>Implantação e elaboração de Micro açudes e tanques para psicultura</t>
  </si>
  <si>
    <t>Contrapartidas dos projetos das associações de cooperatvas familiares</t>
  </si>
  <si>
    <t>Incentivo aos agricultores familiares na produção e venda merenda escolar</t>
  </si>
  <si>
    <t>Aquisição de sementes para distribuição às associações</t>
  </si>
  <si>
    <t>Programa Troca x Troca</t>
  </si>
  <si>
    <t>Contratação de Serviços de Terceiros PJ(1.000,00 e PF 1.000,00)</t>
  </si>
  <si>
    <t>Construção e reforma de unidades habitacionais rurais</t>
  </si>
  <si>
    <t>Luz Agrovila Poços Interior</t>
  </si>
  <si>
    <t>HORTO MUNICIPAL</t>
  </si>
  <si>
    <t xml:space="preserve">Estufa/cisterna/poço/sistemas de irrigação a serem construídos no horto </t>
  </si>
  <si>
    <t>Aquisição de material permanente (Motoserras, motopodas, podão)</t>
  </si>
  <si>
    <t>Aquisição de material permanente.</t>
  </si>
  <si>
    <t xml:space="preserve">Aquisição de mudas </t>
  </si>
  <si>
    <t>Incentivo a produção de mudas olivicultura, nogueira, moranguinho, etc) MC</t>
  </si>
  <si>
    <t>Revitalização da áreas públicas municipais urbanas (MC)</t>
  </si>
  <si>
    <t>Projetos de educação ambiental (material de consumo e distribuição)</t>
  </si>
  <si>
    <t>Projetos de reflorestamento, florestamento, PRAD - Aquisição mudas</t>
  </si>
  <si>
    <t>Criação de um link no site da Prefeitura sobre o CONDEMA</t>
  </si>
  <si>
    <t>Incentivo para entidades de produção animal e controle populacional</t>
  </si>
  <si>
    <t>Capacitação para a Associação Força no Braço</t>
  </si>
  <si>
    <t>Capacitação técnica para conselheiros e servidores</t>
  </si>
  <si>
    <t>Água Viveiro</t>
  </si>
  <si>
    <t>Vigilância Viveiro</t>
  </si>
  <si>
    <t>Luz Viveiro</t>
  </si>
  <si>
    <t>Água Transbordo Municipal</t>
  </si>
  <si>
    <t>Padronização das podas</t>
  </si>
  <si>
    <t>Reflorestamento da pedreira</t>
  </si>
  <si>
    <t>Incentivo aos produtores para recuperação da mata ciliar</t>
  </si>
  <si>
    <t>Aquisição de veículo</t>
  </si>
  <si>
    <t>Campanha de educação sanitária (material didático e de distribuição)</t>
  </si>
  <si>
    <t>Procedimentos de controle da inocuidade dos produtos de origem animal</t>
  </si>
  <si>
    <t>Contratação de 01 médico veterinário</t>
  </si>
  <si>
    <t>Melhoramento genético dos rebanhos de corte e leite (MDG)</t>
  </si>
  <si>
    <t>Incentivo a implantação de pastagens cultivadas (sementes, mudas, uréia)</t>
  </si>
  <si>
    <t>Incentivo ao manejo nutricional (formulação de ração, mineração, silagem...)</t>
  </si>
  <si>
    <t>Fomento a agropecuária</t>
  </si>
  <si>
    <t>MANUTENÇÃO DA SECRETARIA DE OBRAS</t>
  </si>
  <si>
    <t>ENCARGOS SOCIAIS OBRAS</t>
  </si>
  <si>
    <t>Fone</t>
  </si>
  <si>
    <t>Gasolina</t>
  </si>
  <si>
    <t>Peças, pneus e outros para manutenção máquinas e veículos</t>
  </si>
  <si>
    <t>Vigilância Parque de Máquinas</t>
  </si>
  <si>
    <t>Prestação de Serviços Máquinas e Veículos</t>
  </si>
  <si>
    <t>Manutenção da pavimentação e sinalização em vias públicas</t>
  </si>
  <si>
    <t>Contrapartida pavimentação Loteamentos e outras vias públicas.</t>
  </si>
  <si>
    <t>Contrapartida para recuperação de estradas gerais</t>
  </si>
  <si>
    <t>Melhorias no Pavilhão do Parque de Máquinas</t>
  </si>
  <si>
    <t>Reconstrução de pontes da Estiva e sobre Vacacaí Mirim</t>
  </si>
  <si>
    <t>Construção de abrigos em paradas de ônibus</t>
  </si>
  <si>
    <t>Construção de bueiros</t>
  </si>
  <si>
    <t>Contrapartida para revitalização da Av. Julio de Castilhos parte central cidade</t>
  </si>
  <si>
    <t>Pavimentação ruas Vila Pelizaro</t>
  </si>
  <si>
    <t>Construção abrigos passageiros e manutenção estradas Jacuí</t>
  </si>
  <si>
    <t>Calçamento e manutenção estrada Três Vendas</t>
  </si>
  <si>
    <t>Manutenção da rede de drenagem urbana e rural</t>
  </si>
  <si>
    <t>Recuperação e/ou ampliação de redes de esgoto pluvial (contrapartida)</t>
  </si>
  <si>
    <t>Contrapartida para construção de Usina Fotovoltaica</t>
  </si>
  <si>
    <t>RGE Iluminação</t>
  </si>
  <si>
    <t>Luminárias e material para manutenção e ampliação da iluminação pública</t>
  </si>
  <si>
    <t>Melhorias e manutenção iluminação pública Jacuí e Três Vendas</t>
  </si>
  <si>
    <t>Manutenção do cemitério, praças e jardins públicos</t>
  </si>
  <si>
    <t>MANUTENÇÃO DO CORPO DE BOMBEIROS</t>
  </si>
  <si>
    <t>Manutenção (materiais de consumo e serviços PF PJ)</t>
  </si>
  <si>
    <t>CORPO DE BOMBEIROS</t>
  </si>
  <si>
    <t>MANUTENÇÃO DA LIMPEZA PÚBLICA</t>
  </si>
  <si>
    <t>Manutenção do serviço de coleta e destinação final dos resíduos sólidos</t>
  </si>
  <si>
    <t>Despesas com manutenção do Programa de coleta seletiva</t>
  </si>
  <si>
    <t>LIMPEZA PÚBLICA</t>
  </si>
  <si>
    <t>Contrapartida para Pavilhão destinado à coleta seletiva</t>
  </si>
  <si>
    <t>GESTÃO DE POLÍTICA DE DESENVOLVIMENTO URBANO</t>
  </si>
  <si>
    <t>Implantação de zona urbana no Recanto do Maestro</t>
  </si>
  <si>
    <t>Repasse ao Consepro</t>
  </si>
  <si>
    <t>TOTAL PROGRAMA 44</t>
  </si>
  <si>
    <t>PRÉDIOS CULTURAIS</t>
  </si>
  <si>
    <t>REPASSE A ENTIDADES CULTURAIS</t>
  </si>
  <si>
    <t>Eventos Municipais</t>
  </si>
  <si>
    <t>Conclusão da Pista de Rodeio</t>
  </si>
  <si>
    <t>Reforma do Prédio Dr. Miguel de Patta</t>
  </si>
  <si>
    <t>Criação da Casa de Cultura</t>
  </si>
  <si>
    <t>Manutenção da Casa de Cultura</t>
  </si>
  <si>
    <t>Vigilância Cine Orion</t>
  </si>
  <si>
    <t>Internet Biblioteca</t>
  </si>
  <si>
    <t>Manutenção do Cine Orion</t>
  </si>
  <si>
    <t>Manutenção da Banda Municipal</t>
  </si>
  <si>
    <t>MANUTENÇÃO DO TURISMO</t>
  </si>
  <si>
    <t>P. Serviços Tunas</t>
  </si>
  <si>
    <t>Material de consumo Tunas</t>
  </si>
  <si>
    <t>Revitalização Balneário das Tunas</t>
  </si>
  <si>
    <t>Equipamento e material permanente Tunas</t>
  </si>
  <si>
    <t>Divulgação do Município</t>
  </si>
  <si>
    <t>Repasse a entidades esportivas - Lei 13.019/2014</t>
  </si>
  <si>
    <t>Despesas com a construção da Piscina Térmica</t>
  </si>
  <si>
    <t>Manutenção do Centro de Eventos</t>
  </si>
  <si>
    <t>Vigilância Ginásio/Estádios</t>
  </si>
  <si>
    <t>Manutenção do Estádio e Ginásios Municipais.</t>
  </si>
  <si>
    <t>Manutenção das Praças Públicas</t>
  </si>
  <si>
    <t>Concessão de auxílio financeiros através do programa PRODESI</t>
  </si>
  <si>
    <t>Mateiral de expediente</t>
  </si>
  <si>
    <t>TOTAL PROGRAMA 1005</t>
  </si>
  <si>
    <t>Repasse a Entidades Culturais - Lei  13.019/2014</t>
  </si>
  <si>
    <t>Agua e luz dos Centros Cumunitarios</t>
  </si>
  <si>
    <t>Aquisição de equip. e materiais permanentes para escola de música</t>
  </si>
  <si>
    <t>Locação Campo de Futebol</t>
  </si>
  <si>
    <t>Premiações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</si>
</sst>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_-;\-* #,##0.00_-;_-* &quot;-&quot;??_-;_-@_-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name val="Calibri"/>
      <family val="2"/>
    </font>
    <font>
      <sz val="11"/>
      <name val="Calibri"/>
      <family val="2"/>
    </font>
    <font>
      <b/>
      <sz val="10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164" fontId="0" fillId="0" borderId="1" xfId="3" applyFont="1" applyBorder="1"/>
    <xf numFmtId="164" fontId="2" fillId="0" borderId="1" xfId="3" applyFont="1" applyBorder="1"/>
    <xf numFmtId="0" fontId="0" fillId="0" borderId="0" xfId="0" applyBorder="1" applyAlignment="1">
      <alignment horizontal="left"/>
    </xf>
    <xf numFmtId="164" fontId="0" fillId="0" borderId="0" xfId="3" applyFont="1" applyBorder="1"/>
    <xf numFmtId="0" fontId="0" fillId="0" borderId="0" xfId="0" applyBorder="1"/>
    <xf numFmtId="164" fontId="2" fillId="0" borderId="1" xfId="3" applyFont="1" applyBorder="1" applyAlignment="1">
      <alignment horizontal="center"/>
    </xf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3" fillId="0" borderId="1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164" fontId="2" fillId="0" borderId="0" xfId="3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0" fillId="0" borderId="0" xfId="0" applyFill="1"/>
    <xf numFmtId="0" fontId="3" fillId="0" borderId="0" xfId="0" applyFont="1" applyAlignment="1"/>
    <xf numFmtId="0" fontId="0" fillId="0" borderId="0" xfId="0" applyBorder="1" applyAlignment="1">
      <alignment horizontal="center"/>
    </xf>
    <xf numFmtId="164" fontId="2" fillId="0" borderId="0" xfId="3" applyFont="1" applyBorder="1"/>
    <xf numFmtId="164" fontId="3" fillId="0" borderId="0" xfId="3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164" fontId="0" fillId="0" borderId="0" xfId="3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2" fillId="0" borderId="0" xfId="3" applyFo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7" fillId="0" borderId="0" xfId="3" applyFont="1"/>
    <xf numFmtId="164" fontId="3" fillId="0" borderId="1" xfId="3" applyFont="1" applyBorder="1"/>
    <xf numFmtId="164" fontId="3" fillId="0" borderId="0" xfId="3" applyFont="1"/>
    <xf numFmtId="165" fontId="8" fillId="0" borderId="0" xfId="4" applyFont="1"/>
    <xf numFmtId="0" fontId="8" fillId="0" borderId="0" xfId="1" applyFont="1"/>
    <xf numFmtId="0" fontId="9" fillId="0" borderId="0" xfId="1" applyFont="1"/>
    <xf numFmtId="165" fontId="9" fillId="0" borderId="0" xfId="4" applyFont="1"/>
    <xf numFmtId="0" fontId="4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10" fillId="0" borderId="0" xfId="1" applyFont="1"/>
    <xf numFmtId="0" fontId="11" fillId="0" borderId="0" xfId="1" applyFont="1"/>
    <xf numFmtId="165" fontId="11" fillId="0" borderId="0" xfId="4" applyFont="1"/>
    <xf numFmtId="0" fontId="0" fillId="3" borderId="0" xfId="0" applyFill="1"/>
    <xf numFmtId="164" fontId="3" fillId="0" borderId="1" xfId="3" applyFont="1" applyFill="1" applyBorder="1" applyAlignment="1">
      <alignment horizontal="center"/>
    </xf>
    <xf numFmtId="164" fontId="3" fillId="0" borderId="1" xfId="3" applyFont="1" applyBorder="1" applyAlignment="1">
      <alignment horizontal="right"/>
    </xf>
    <xf numFmtId="164" fontId="12" fillId="0" borderId="0" xfId="0" applyNumberFormat="1" applyFont="1"/>
    <xf numFmtId="164" fontId="2" fillId="0" borderId="1" xfId="3" applyFont="1" applyBorder="1" applyAlignment="1">
      <alignment horizontal="right"/>
    </xf>
    <xf numFmtId="164" fontId="0" fillId="0" borderId="0" xfId="0" applyNumberFormat="1" applyBorder="1"/>
    <xf numFmtId="164" fontId="2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0" fillId="3" borderId="0" xfId="0" applyFill="1" applyBorder="1"/>
    <xf numFmtId="164" fontId="3" fillId="0" borderId="1" xfId="3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2" applyFo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64" fontId="0" fillId="0" borderId="0" xfId="3" applyFont="1" applyFill="1"/>
    <xf numFmtId="165" fontId="0" fillId="0" borderId="0" xfId="0" applyNumberFormat="1" applyFill="1"/>
    <xf numFmtId="165" fontId="0" fillId="0" borderId="0" xfId="0" applyNumberFormat="1"/>
    <xf numFmtId="164" fontId="2" fillId="2" borderId="1" xfId="3" applyFont="1" applyFill="1" applyBorder="1"/>
    <xf numFmtId="165" fontId="2" fillId="0" borderId="0" xfId="0" applyNumberFormat="1" applyFont="1"/>
    <xf numFmtId="164" fontId="1" fillId="0" borderId="1" xfId="3" applyFont="1" applyBorder="1"/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0" fillId="0" borderId="6" xfId="0" applyBorder="1"/>
    <xf numFmtId="0" fontId="0" fillId="0" borderId="7" xfId="0" applyBorder="1"/>
    <xf numFmtId="0" fontId="3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/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</cellXfs>
  <cellStyles count="5">
    <cellStyle name="Normal" xfId="0" builtinId="0"/>
    <cellStyle name="Normal_ASSISTÊNCIA" xfId="1"/>
    <cellStyle name="Porcentagem" xfId="2" builtinId="5"/>
    <cellStyle name="Separador de milhares" xfId="3" builtinId="3"/>
    <cellStyle name="Separador de milhares_ASSISTÊNCIA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9"/>
  <sheetViews>
    <sheetView tabSelected="1" topLeftCell="A239" zoomScale="110" zoomScaleNormal="110" workbookViewId="0">
      <selection activeCell="L245" sqref="L245"/>
    </sheetView>
  </sheetViews>
  <sheetFormatPr defaultRowHeight="12.75"/>
  <cols>
    <col min="6" max="6" width="18.42578125" customWidth="1"/>
    <col min="7" max="7" width="14.7109375" customWidth="1"/>
    <col min="10" max="10" width="16.28515625" customWidth="1"/>
  </cols>
  <sheetData>
    <row r="1" spans="1:7">
      <c r="A1" s="1" t="s">
        <v>0</v>
      </c>
    </row>
    <row r="3" spans="1:7">
      <c r="A3" s="1" t="s">
        <v>1</v>
      </c>
      <c r="B3" s="23" t="s">
        <v>206</v>
      </c>
      <c r="C3" s="3"/>
      <c r="D3" s="3"/>
      <c r="E3" s="3"/>
    </row>
    <row r="5" spans="1:7">
      <c r="A5" s="1" t="s">
        <v>2</v>
      </c>
      <c r="C5" s="77">
        <v>1000</v>
      </c>
      <c r="D5" s="77"/>
    </row>
    <row r="7" spans="1:7">
      <c r="A7" s="1" t="s">
        <v>3</v>
      </c>
      <c r="B7" s="77" t="s">
        <v>102</v>
      </c>
      <c r="C7" s="77"/>
      <c r="D7" s="77"/>
      <c r="E7" s="77"/>
      <c r="F7" s="77"/>
      <c r="G7" s="77"/>
    </row>
    <row r="9" spans="1:7">
      <c r="A9" s="78" t="s">
        <v>4</v>
      </c>
      <c r="B9" s="78"/>
      <c r="C9" s="78"/>
      <c r="D9" s="78"/>
      <c r="E9" s="78"/>
      <c r="F9" s="78"/>
      <c r="G9" s="2" t="s">
        <v>5</v>
      </c>
    </row>
    <row r="10" spans="1:7">
      <c r="A10" s="79" t="s">
        <v>8</v>
      </c>
      <c r="B10" s="79"/>
      <c r="C10" s="79"/>
      <c r="D10" s="79"/>
      <c r="E10" s="79"/>
      <c r="F10" s="79"/>
      <c r="G10" s="41">
        <v>239000</v>
      </c>
    </row>
    <row r="11" spans="1:7">
      <c r="A11" s="85" t="s">
        <v>173</v>
      </c>
      <c r="B11" s="81"/>
      <c r="C11" s="81"/>
      <c r="D11" s="81"/>
      <c r="E11" s="81"/>
      <c r="F11" s="82"/>
      <c r="G11" s="41">
        <v>2000</v>
      </c>
    </row>
    <row r="12" spans="1:7">
      <c r="A12" s="85" t="s">
        <v>161</v>
      </c>
      <c r="B12" s="81"/>
      <c r="C12" s="81"/>
      <c r="D12" s="81"/>
      <c r="E12" s="81"/>
      <c r="F12" s="82"/>
      <c r="G12" s="41">
        <v>100</v>
      </c>
    </row>
    <row r="13" spans="1:7">
      <c r="A13" s="85" t="s">
        <v>183</v>
      </c>
      <c r="B13" s="81"/>
      <c r="C13" s="81"/>
      <c r="D13" s="81"/>
      <c r="E13" s="81"/>
      <c r="F13" s="82"/>
      <c r="G13" s="41">
        <v>100</v>
      </c>
    </row>
    <row r="14" spans="1:7">
      <c r="A14" s="79" t="s">
        <v>9</v>
      </c>
      <c r="B14" s="79"/>
      <c r="C14" s="79"/>
      <c r="D14" s="79"/>
      <c r="E14" s="79"/>
      <c r="F14" s="79"/>
      <c r="G14" s="41">
        <v>8126</v>
      </c>
    </row>
    <row r="15" spans="1:7">
      <c r="A15" s="80" t="s">
        <v>162</v>
      </c>
      <c r="B15" s="81"/>
      <c r="C15" s="81"/>
      <c r="D15" s="81"/>
      <c r="E15" s="81"/>
      <c r="F15" s="82"/>
      <c r="G15" s="41">
        <v>50</v>
      </c>
    </row>
    <row r="16" spans="1:7">
      <c r="A16" s="79" t="s">
        <v>155</v>
      </c>
      <c r="B16" s="79"/>
      <c r="C16" s="79"/>
      <c r="D16" s="79"/>
      <c r="E16" s="79"/>
      <c r="F16" s="79"/>
      <c r="G16" s="41">
        <v>300</v>
      </c>
    </row>
    <row r="17" spans="1:10">
      <c r="A17" s="79" t="s">
        <v>103</v>
      </c>
      <c r="B17" s="79"/>
      <c r="C17" s="79"/>
      <c r="D17" s="79"/>
      <c r="E17" s="79"/>
      <c r="F17" s="79"/>
      <c r="G17" s="41">
        <v>230</v>
      </c>
    </row>
    <row r="18" spans="1:10">
      <c r="A18" s="85" t="s">
        <v>26</v>
      </c>
      <c r="B18" s="86"/>
      <c r="C18" s="86"/>
      <c r="D18" s="86"/>
      <c r="E18" s="86"/>
      <c r="F18" s="87"/>
      <c r="G18" s="41">
        <v>6000</v>
      </c>
    </row>
    <row r="19" spans="1:10">
      <c r="A19" s="80" t="s">
        <v>153</v>
      </c>
      <c r="B19" s="81"/>
      <c r="C19" s="81"/>
      <c r="D19" s="81"/>
      <c r="E19" s="81"/>
      <c r="F19" s="82"/>
      <c r="G19" s="41">
        <v>5000</v>
      </c>
    </row>
    <row r="20" spans="1:10">
      <c r="A20" s="80" t="s">
        <v>154</v>
      </c>
      <c r="B20" s="81"/>
      <c r="C20" s="81"/>
      <c r="D20" s="81"/>
      <c r="E20" s="81"/>
      <c r="F20" s="82"/>
      <c r="G20" s="41">
        <v>10000</v>
      </c>
    </row>
    <row r="21" spans="1:10">
      <c r="A21" s="79" t="s">
        <v>11</v>
      </c>
      <c r="B21" s="79"/>
      <c r="C21" s="79"/>
      <c r="D21" s="79"/>
      <c r="E21" s="79"/>
      <c r="F21" s="79"/>
      <c r="G21" s="41">
        <v>10000</v>
      </c>
    </row>
    <row r="22" spans="1:10">
      <c r="A22" s="78" t="s">
        <v>14</v>
      </c>
      <c r="B22" s="78"/>
      <c r="C22" s="78"/>
      <c r="D22" s="78"/>
      <c r="E22" s="78"/>
      <c r="F22" s="78"/>
      <c r="G22" s="6">
        <f>SUM(G10:G21)</f>
        <v>280906</v>
      </c>
    </row>
    <row r="23" spans="1:10">
      <c r="A23" s="83"/>
      <c r="B23" s="83"/>
      <c r="C23" s="83"/>
      <c r="D23" s="83"/>
      <c r="E23" s="83"/>
      <c r="F23" s="83"/>
      <c r="G23" s="8"/>
    </row>
    <row r="24" spans="1:10">
      <c r="A24" s="1" t="s">
        <v>2</v>
      </c>
      <c r="C24" s="77">
        <v>1000</v>
      </c>
      <c r="D24" s="77"/>
    </row>
    <row r="26" spans="1:10">
      <c r="A26" s="1" t="s">
        <v>3</v>
      </c>
      <c r="B26" s="77" t="s">
        <v>101</v>
      </c>
      <c r="C26" s="77"/>
      <c r="D26" s="77"/>
      <c r="E26" s="77"/>
      <c r="F26" s="77"/>
      <c r="G26" s="77"/>
    </row>
    <row r="27" spans="1:10">
      <c r="A27" s="83"/>
      <c r="B27" s="83"/>
      <c r="C27" s="83"/>
      <c r="D27" s="83"/>
      <c r="E27" s="83"/>
      <c r="F27" s="83"/>
      <c r="G27" s="8"/>
    </row>
    <row r="28" spans="1:10">
      <c r="A28" s="78" t="s">
        <v>4</v>
      </c>
      <c r="B28" s="78"/>
      <c r="C28" s="78"/>
      <c r="D28" s="78"/>
      <c r="E28" s="78"/>
      <c r="F28" s="78"/>
      <c r="G28" s="2" t="s">
        <v>5</v>
      </c>
    </row>
    <row r="29" spans="1:10">
      <c r="A29" s="79" t="s">
        <v>104</v>
      </c>
      <c r="B29" s="79"/>
      <c r="C29" s="79"/>
      <c r="D29" s="79"/>
      <c r="E29" s="79"/>
      <c r="F29" s="79"/>
      <c r="G29" s="41">
        <v>42000</v>
      </c>
    </row>
    <row r="30" spans="1:10">
      <c r="A30" s="78" t="s">
        <v>14</v>
      </c>
      <c r="B30" s="78"/>
      <c r="C30" s="78"/>
      <c r="D30" s="78"/>
      <c r="E30" s="78"/>
      <c r="F30" s="78"/>
      <c r="G30" s="6">
        <f>SUM(G29:G29)</f>
        <v>42000</v>
      </c>
    </row>
    <row r="31" spans="1:10">
      <c r="A31" s="83"/>
      <c r="B31" s="83"/>
      <c r="C31" s="83"/>
      <c r="D31" s="83"/>
      <c r="E31" s="83"/>
      <c r="F31" s="83"/>
      <c r="G31" s="8"/>
    </row>
    <row r="32" spans="1:10">
      <c r="A32" s="1" t="s">
        <v>2</v>
      </c>
      <c r="C32" s="77">
        <v>1000</v>
      </c>
      <c r="D32" s="77"/>
      <c r="J32" s="31"/>
    </row>
    <row r="33" spans="1:10">
      <c r="J33" s="31"/>
    </row>
    <row r="34" spans="1:10">
      <c r="A34" s="1" t="s">
        <v>3</v>
      </c>
      <c r="B34" s="77" t="s">
        <v>105</v>
      </c>
      <c r="C34" s="77"/>
      <c r="D34" s="77"/>
      <c r="E34" s="77"/>
      <c r="F34" s="77"/>
      <c r="G34" s="77"/>
      <c r="J34" s="31"/>
    </row>
    <row r="35" spans="1:10">
      <c r="A35" s="83"/>
      <c r="B35" s="83"/>
      <c r="C35" s="83"/>
      <c r="D35" s="83"/>
      <c r="E35" s="83"/>
      <c r="F35" s="83"/>
      <c r="G35" s="8"/>
      <c r="J35" s="31"/>
    </row>
    <row r="36" spans="1:10">
      <c r="A36" s="78" t="s">
        <v>4</v>
      </c>
      <c r="B36" s="78"/>
      <c r="C36" s="78"/>
      <c r="D36" s="78"/>
      <c r="E36" s="78"/>
      <c r="F36" s="78"/>
      <c r="G36" s="10" t="s">
        <v>5</v>
      </c>
      <c r="J36" s="31"/>
    </row>
    <row r="37" spans="1:10">
      <c r="A37" s="79" t="s">
        <v>106</v>
      </c>
      <c r="B37" s="79"/>
      <c r="C37" s="79"/>
      <c r="D37" s="79"/>
      <c r="E37" s="79"/>
      <c r="F37" s="79"/>
      <c r="G37" s="41">
        <v>8600</v>
      </c>
      <c r="J37" s="31"/>
    </row>
    <row r="38" spans="1:10">
      <c r="A38" s="78" t="s">
        <v>14</v>
      </c>
      <c r="B38" s="78"/>
      <c r="C38" s="78"/>
      <c r="D38" s="78"/>
      <c r="E38" s="78"/>
      <c r="F38" s="78"/>
      <c r="G38" s="11">
        <f>SUM(G37)</f>
        <v>8600</v>
      </c>
      <c r="J38" s="31"/>
    </row>
    <row r="39" spans="1:10">
      <c r="A39" s="88"/>
      <c r="B39" s="88"/>
      <c r="C39" s="88"/>
      <c r="D39" s="88"/>
      <c r="E39" s="88"/>
      <c r="F39" s="88"/>
      <c r="G39" s="9"/>
      <c r="J39" s="31"/>
    </row>
    <row r="40" spans="1:10">
      <c r="A40" s="1" t="s">
        <v>2</v>
      </c>
      <c r="C40" s="77">
        <v>1000</v>
      </c>
      <c r="D40" s="77"/>
      <c r="J40" s="31"/>
    </row>
    <row r="41" spans="1:10">
      <c r="J41" s="31"/>
    </row>
    <row r="42" spans="1:10">
      <c r="A42" s="1" t="s">
        <v>3</v>
      </c>
      <c r="B42" s="77" t="s">
        <v>107</v>
      </c>
      <c r="C42" s="77"/>
      <c r="D42" s="77"/>
      <c r="E42" s="77"/>
      <c r="F42" s="77"/>
      <c r="G42" s="77"/>
      <c r="J42" s="31"/>
    </row>
    <row r="43" spans="1:10">
      <c r="A43" s="84"/>
      <c r="B43" s="84"/>
      <c r="C43" s="84"/>
      <c r="D43" s="84"/>
      <c r="E43" s="84"/>
      <c r="F43" s="84"/>
      <c r="J43" s="31"/>
    </row>
    <row r="44" spans="1:10">
      <c r="A44" s="78" t="s">
        <v>4</v>
      </c>
      <c r="B44" s="78"/>
      <c r="C44" s="78"/>
      <c r="D44" s="78"/>
      <c r="E44" s="78"/>
      <c r="F44" s="78"/>
      <c r="G44" s="10" t="s">
        <v>5</v>
      </c>
      <c r="J44" s="31"/>
    </row>
    <row r="45" spans="1:10">
      <c r="A45" s="79" t="s">
        <v>108</v>
      </c>
      <c r="B45" s="79"/>
      <c r="C45" s="79"/>
      <c r="D45" s="79"/>
      <c r="E45" s="79"/>
      <c r="F45" s="79"/>
      <c r="G45" s="41">
        <v>11000</v>
      </c>
      <c r="J45" s="31"/>
    </row>
    <row r="46" spans="1:10">
      <c r="A46" s="78" t="s">
        <v>14</v>
      </c>
      <c r="B46" s="78"/>
      <c r="C46" s="78"/>
      <c r="D46" s="78"/>
      <c r="E46" s="78"/>
      <c r="F46" s="78"/>
      <c r="G46" s="11">
        <f>SUM(G45)</f>
        <v>11000</v>
      </c>
      <c r="J46" s="31"/>
    </row>
    <row r="47" spans="1:10">
      <c r="A47" s="84"/>
      <c r="B47" s="84"/>
      <c r="C47" s="84"/>
      <c r="D47" s="84"/>
      <c r="E47" s="84"/>
      <c r="F47" s="84"/>
      <c r="J47" s="31"/>
    </row>
    <row r="48" spans="1:10">
      <c r="A48" s="1" t="s">
        <v>2</v>
      </c>
      <c r="C48" s="77">
        <v>1000</v>
      </c>
      <c r="D48" s="77"/>
      <c r="J48" s="31"/>
    </row>
    <row r="49" spans="1:10">
      <c r="J49" s="31"/>
    </row>
    <row r="50" spans="1:10">
      <c r="A50" s="1" t="s">
        <v>3</v>
      </c>
      <c r="B50" s="77" t="s">
        <v>20</v>
      </c>
      <c r="C50" s="77"/>
      <c r="D50" s="77"/>
      <c r="E50" s="77"/>
      <c r="F50" s="77"/>
      <c r="G50" s="77"/>
      <c r="J50" s="31"/>
    </row>
    <row r="51" spans="1:10">
      <c r="A51" s="84"/>
      <c r="B51" s="84"/>
      <c r="C51" s="84"/>
      <c r="D51" s="84"/>
      <c r="E51" s="84"/>
      <c r="F51" s="84"/>
      <c r="J51" s="31"/>
    </row>
    <row r="52" spans="1:10">
      <c r="A52" s="78" t="s">
        <v>4</v>
      </c>
      <c r="B52" s="78"/>
      <c r="C52" s="78"/>
      <c r="D52" s="78"/>
      <c r="E52" s="78"/>
      <c r="F52" s="78"/>
      <c r="G52" s="10" t="s">
        <v>5</v>
      </c>
      <c r="J52" s="31"/>
    </row>
    <row r="53" spans="1:10">
      <c r="A53" s="79" t="s">
        <v>21</v>
      </c>
      <c r="B53" s="79"/>
      <c r="C53" s="79"/>
      <c r="D53" s="79"/>
      <c r="E53" s="79"/>
      <c r="F53" s="79"/>
      <c r="G53" s="41">
        <v>1000</v>
      </c>
      <c r="J53" s="31"/>
    </row>
    <row r="54" spans="1:10">
      <c r="A54" s="78" t="s">
        <v>14</v>
      </c>
      <c r="B54" s="78"/>
      <c r="C54" s="78"/>
      <c r="D54" s="78"/>
      <c r="E54" s="78"/>
      <c r="F54" s="78"/>
      <c r="G54" s="11">
        <f>SUM(G53)</f>
        <v>1000</v>
      </c>
      <c r="J54" s="31"/>
    </row>
    <row r="55" spans="1:10">
      <c r="A55" s="89" t="s">
        <v>29</v>
      </c>
      <c r="B55" s="89"/>
      <c r="C55" s="89"/>
      <c r="D55" s="89"/>
      <c r="E55" s="89"/>
      <c r="F55" s="89"/>
      <c r="G55" s="12">
        <f>G22+G30+G38+G46+G54</f>
        <v>343506</v>
      </c>
      <c r="J55" s="31"/>
    </row>
    <row r="56" spans="1:10">
      <c r="A56" s="20"/>
      <c r="B56" s="20"/>
      <c r="C56" s="20"/>
      <c r="D56" s="20"/>
      <c r="E56" s="20"/>
      <c r="F56" s="20"/>
      <c r="G56" s="21"/>
      <c r="J56" s="31"/>
    </row>
    <row r="57" spans="1:10">
      <c r="A57" s="84"/>
      <c r="B57" s="84"/>
      <c r="C57" s="84"/>
      <c r="D57" s="84"/>
      <c r="E57" s="84"/>
      <c r="F57" s="84"/>
      <c r="J57" s="31"/>
    </row>
    <row r="58" spans="1:10">
      <c r="A58" s="1" t="s">
        <v>2</v>
      </c>
      <c r="C58" s="77">
        <v>39</v>
      </c>
      <c r="D58" s="77"/>
      <c r="J58" s="31"/>
    </row>
    <row r="59" spans="1:10">
      <c r="J59" s="31"/>
    </row>
    <row r="60" spans="1:10">
      <c r="A60" s="1" t="s">
        <v>3</v>
      </c>
      <c r="B60" s="77" t="s">
        <v>109</v>
      </c>
      <c r="C60" s="77"/>
      <c r="D60" s="77"/>
      <c r="E60" s="77"/>
      <c r="F60" s="77"/>
      <c r="G60" s="77"/>
      <c r="J60" s="31"/>
    </row>
    <row r="61" spans="1:10">
      <c r="A61" s="1"/>
      <c r="B61" s="65"/>
      <c r="C61" s="65"/>
      <c r="D61" s="65"/>
      <c r="E61" s="65"/>
      <c r="F61" s="65"/>
      <c r="G61" s="65"/>
      <c r="J61" s="31"/>
    </row>
    <row r="62" spans="1:10">
      <c r="A62" s="78" t="s">
        <v>4</v>
      </c>
      <c r="B62" s="78"/>
      <c r="C62" s="78"/>
      <c r="D62" s="78"/>
      <c r="E62" s="78"/>
      <c r="F62" s="78"/>
      <c r="G62" s="2" t="s">
        <v>5</v>
      </c>
      <c r="J62" s="31"/>
    </row>
    <row r="63" spans="1:10">
      <c r="A63" s="79" t="s">
        <v>110</v>
      </c>
      <c r="B63" s="79"/>
      <c r="C63" s="79"/>
      <c r="D63" s="79"/>
      <c r="E63" s="79"/>
      <c r="F63" s="79"/>
      <c r="G63" s="41">
        <v>13800</v>
      </c>
      <c r="J63" s="31"/>
    </row>
    <row r="64" spans="1:10">
      <c r="A64" s="85" t="s">
        <v>115</v>
      </c>
      <c r="B64" s="81"/>
      <c r="C64" s="81"/>
      <c r="D64" s="81"/>
      <c r="E64" s="81"/>
      <c r="F64" s="82"/>
      <c r="G64" s="41">
        <v>32800</v>
      </c>
      <c r="J64" s="31"/>
    </row>
    <row r="65" spans="1:10">
      <c r="A65" s="79" t="s">
        <v>111</v>
      </c>
      <c r="B65" s="79"/>
      <c r="C65" s="79"/>
      <c r="D65" s="79"/>
      <c r="E65" s="79"/>
      <c r="F65" s="79"/>
      <c r="G65" s="41">
        <v>1420</v>
      </c>
      <c r="J65" s="31"/>
    </row>
    <row r="66" spans="1:10">
      <c r="A66" s="85" t="s">
        <v>116</v>
      </c>
      <c r="B66" s="81"/>
      <c r="C66" s="81"/>
      <c r="D66" s="81"/>
      <c r="E66" s="81"/>
      <c r="F66" s="82"/>
      <c r="G66" s="41">
        <v>18000</v>
      </c>
      <c r="J66" s="31"/>
    </row>
    <row r="67" spans="1:10">
      <c r="A67" s="85" t="s">
        <v>203</v>
      </c>
      <c r="B67" s="86"/>
      <c r="C67" s="86"/>
      <c r="D67" s="86"/>
      <c r="E67" s="86"/>
      <c r="F67" s="87"/>
      <c r="G67" s="41">
        <v>4800</v>
      </c>
      <c r="J67" s="31"/>
    </row>
    <row r="68" spans="1:10">
      <c r="A68" s="79" t="s">
        <v>112</v>
      </c>
      <c r="B68" s="79"/>
      <c r="C68" s="79"/>
      <c r="D68" s="79"/>
      <c r="E68" s="79"/>
      <c r="F68" s="79"/>
      <c r="G68" s="41">
        <v>430</v>
      </c>
      <c r="J68" s="31"/>
    </row>
    <row r="69" spans="1:10">
      <c r="A69" s="37" t="s">
        <v>376</v>
      </c>
      <c r="B69" s="63"/>
      <c r="C69" s="63"/>
      <c r="D69" s="63"/>
      <c r="E69" s="63"/>
      <c r="F69" s="64"/>
      <c r="G69" s="41">
        <v>15700</v>
      </c>
      <c r="J69" s="31"/>
    </row>
    <row r="70" spans="1:10">
      <c r="A70" s="37" t="s">
        <v>377</v>
      </c>
      <c r="B70" s="63"/>
      <c r="C70" s="63"/>
      <c r="D70" s="63"/>
      <c r="E70" s="63"/>
      <c r="F70" s="64"/>
      <c r="G70" s="41">
        <v>4786</v>
      </c>
      <c r="J70" s="31"/>
    </row>
    <row r="71" spans="1:10">
      <c r="A71" s="37" t="s">
        <v>113</v>
      </c>
      <c r="B71" s="63"/>
      <c r="C71" s="63"/>
      <c r="D71" s="63"/>
      <c r="E71" s="63"/>
      <c r="F71" s="64"/>
      <c r="G71" s="41">
        <v>1400</v>
      </c>
      <c r="J71" s="31"/>
    </row>
    <row r="72" spans="1:10">
      <c r="A72" s="85" t="s">
        <v>47</v>
      </c>
      <c r="B72" s="81"/>
      <c r="C72" s="81"/>
      <c r="D72" s="81"/>
      <c r="E72" s="81"/>
      <c r="F72" s="82"/>
      <c r="G72" s="41">
        <v>5000</v>
      </c>
      <c r="J72" s="31"/>
    </row>
    <row r="73" spans="1:10">
      <c r="A73" s="76" t="s">
        <v>399</v>
      </c>
      <c r="B73" s="63"/>
      <c r="C73" s="63"/>
      <c r="D73" s="63"/>
      <c r="E73" s="63"/>
      <c r="F73" s="64"/>
      <c r="G73" s="41">
        <v>500</v>
      </c>
      <c r="J73" s="31"/>
    </row>
    <row r="74" spans="1:10">
      <c r="A74" s="37" t="s">
        <v>378</v>
      </c>
      <c r="B74" s="63"/>
      <c r="C74" s="63"/>
      <c r="D74" s="63"/>
      <c r="E74" s="63"/>
      <c r="F74" s="64"/>
      <c r="G74" s="41">
        <v>100</v>
      </c>
      <c r="J74" s="31"/>
    </row>
    <row r="75" spans="1:10">
      <c r="A75" s="76" t="s">
        <v>397</v>
      </c>
      <c r="B75" s="63"/>
      <c r="C75" s="63"/>
      <c r="D75" s="63"/>
      <c r="E75" s="63"/>
      <c r="F75" s="64"/>
      <c r="G75" s="41">
        <v>1000</v>
      </c>
      <c r="J75" s="31"/>
    </row>
    <row r="76" spans="1:10">
      <c r="A76" s="85" t="s">
        <v>197</v>
      </c>
      <c r="B76" s="86"/>
      <c r="C76" s="86"/>
      <c r="D76" s="86"/>
      <c r="E76" s="86"/>
      <c r="F76" s="87"/>
      <c r="G76" s="41">
        <v>5000</v>
      </c>
      <c r="J76" s="31"/>
    </row>
    <row r="77" spans="1:10">
      <c r="A77" s="85" t="s">
        <v>196</v>
      </c>
      <c r="B77" s="86"/>
      <c r="C77" s="86"/>
      <c r="D77" s="86"/>
      <c r="E77" s="86"/>
      <c r="F77" s="87"/>
      <c r="G77" s="41">
        <v>5000</v>
      </c>
      <c r="J77" s="31"/>
    </row>
    <row r="78" spans="1:10">
      <c r="A78" s="37" t="s">
        <v>379</v>
      </c>
      <c r="B78" s="38"/>
      <c r="C78" s="38"/>
      <c r="D78" s="38"/>
      <c r="E78" s="38"/>
      <c r="F78" s="39"/>
      <c r="G78" s="41">
        <v>2000</v>
      </c>
      <c r="J78" s="31"/>
    </row>
    <row r="79" spans="1:10">
      <c r="A79" s="85" t="s">
        <v>195</v>
      </c>
      <c r="B79" s="86"/>
      <c r="C79" s="86"/>
      <c r="D79" s="86"/>
      <c r="E79" s="86"/>
      <c r="F79" s="87"/>
      <c r="G79" s="41">
        <v>1000</v>
      </c>
      <c r="J79" s="31"/>
    </row>
    <row r="80" spans="1:10">
      <c r="A80" s="80" t="s">
        <v>117</v>
      </c>
      <c r="B80" s="81"/>
      <c r="C80" s="81"/>
      <c r="D80" s="81"/>
      <c r="E80" s="81"/>
      <c r="F80" s="82"/>
      <c r="G80" s="41">
        <v>4200</v>
      </c>
      <c r="J80" s="31"/>
    </row>
    <row r="81" spans="1:10">
      <c r="A81" s="80" t="s">
        <v>396</v>
      </c>
      <c r="B81" s="81"/>
      <c r="C81" s="81"/>
      <c r="D81" s="81"/>
      <c r="E81" s="81"/>
      <c r="F81" s="82"/>
      <c r="G81" s="41">
        <v>2000</v>
      </c>
      <c r="J81" s="31"/>
    </row>
    <row r="82" spans="1:10">
      <c r="A82" s="37" t="s">
        <v>375</v>
      </c>
      <c r="B82" s="63"/>
      <c r="C82" s="63"/>
      <c r="D82" s="63"/>
      <c r="E82" s="63"/>
      <c r="F82" s="64"/>
      <c r="G82" s="41">
        <v>5000</v>
      </c>
      <c r="J82" s="31"/>
    </row>
    <row r="83" spans="1:10">
      <c r="A83" s="78" t="s">
        <v>14</v>
      </c>
      <c r="B83" s="78"/>
      <c r="C83" s="78"/>
      <c r="D83" s="78"/>
      <c r="E83" s="78"/>
      <c r="F83" s="78"/>
      <c r="G83" s="11">
        <f>SUM(G63:G82)</f>
        <v>123936</v>
      </c>
      <c r="J83" s="31"/>
    </row>
    <row r="84" spans="1:10">
      <c r="A84" s="17"/>
      <c r="B84" s="17"/>
      <c r="C84" s="17"/>
      <c r="D84" s="17"/>
      <c r="E84" s="17"/>
      <c r="F84" s="17"/>
      <c r="G84" s="18"/>
      <c r="J84" s="31"/>
    </row>
    <row r="85" spans="1:10">
      <c r="A85" s="90"/>
      <c r="B85" s="90"/>
      <c r="C85" s="90"/>
      <c r="D85" s="90"/>
      <c r="E85" s="90"/>
      <c r="F85" s="90"/>
      <c r="G85" s="4"/>
      <c r="J85" s="31"/>
    </row>
    <row r="86" spans="1:10">
      <c r="A86" s="1" t="s">
        <v>2</v>
      </c>
      <c r="C86" s="77">
        <v>39</v>
      </c>
      <c r="D86" s="77"/>
      <c r="J86" s="31"/>
    </row>
    <row r="87" spans="1:10">
      <c r="J87" s="31"/>
    </row>
    <row r="88" spans="1:10">
      <c r="A88" s="1" t="s">
        <v>3</v>
      </c>
      <c r="B88" s="77" t="s">
        <v>369</v>
      </c>
      <c r="C88" s="77"/>
      <c r="D88" s="77"/>
      <c r="E88" s="77"/>
      <c r="F88" s="77"/>
      <c r="G88" s="77"/>
      <c r="J88" s="31"/>
    </row>
    <row r="89" spans="1:10">
      <c r="A89" s="1"/>
      <c r="B89" s="4"/>
      <c r="C89" s="4"/>
      <c r="D89" s="4"/>
      <c r="E89" s="4"/>
      <c r="F89" s="4"/>
      <c r="G89" s="4"/>
      <c r="J89" s="31"/>
    </row>
    <row r="90" spans="1:10">
      <c r="A90" s="78" t="s">
        <v>4</v>
      </c>
      <c r="B90" s="78"/>
      <c r="C90" s="78"/>
      <c r="D90" s="78"/>
      <c r="E90" s="78"/>
      <c r="F90" s="78"/>
      <c r="G90" s="2" t="s">
        <v>5</v>
      </c>
      <c r="J90" s="31"/>
    </row>
    <row r="91" spans="1:10">
      <c r="A91" s="85" t="s">
        <v>373</v>
      </c>
      <c r="B91" s="86"/>
      <c r="C91" s="86"/>
      <c r="D91" s="86"/>
      <c r="E91" s="86"/>
      <c r="F91" s="87"/>
      <c r="G91" s="13">
        <v>2000</v>
      </c>
      <c r="J91" s="31"/>
    </row>
    <row r="92" spans="1:10">
      <c r="A92" s="85" t="s">
        <v>374</v>
      </c>
      <c r="B92" s="86"/>
      <c r="C92" s="86"/>
      <c r="D92" s="86"/>
      <c r="E92" s="86"/>
      <c r="F92" s="87"/>
      <c r="G92" s="13">
        <v>1000</v>
      </c>
      <c r="J92" s="31"/>
    </row>
    <row r="93" spans="1:10">
      <c r="A93" s="79" t="s">
        <v>118</v>
      </c>
      <c r="B93" s="79"/>
      <c r="C93" s="79"/>
      <c r="D93" s="79"/>
      <c r="E93" s="79"/>
      <c r="F93" s="79"/>
      <c r="G93" s="5">
        <v>1000</v>
      </c>
      <c r="J93" s="31"/>
    </row>
    <row r="94" spans="1:10">
      <c r="A94" s="78" t="s">
        <v>14</v>
      </c>
      <c r="B94" s="78"/>
      <c r="C94" s="78"/>
      <c r="D94" s="78"/>
      <c r="E94" s="78"/>
      <c r="F94" s="78"/>
      <c r="G94" s="11">
        <f>SUM(G91:G93)</f>
        <v>4000</v>
      </c>
      <c r="J94" s="31"/>
    </row>
    <row r="95" spans="1:10">
      <c r="J95" s="31"/>
    </row>
    <row r="96" spans="1:10">
      <c r="A96" s="1" t="s">
        <v>2</v>
      </c>
      <c r="C96" s="77">
        <v>39</v>
      </c>
      <c r="D96" s="77"/>
      <c r="J96" s="31"/>
    </row>
    <row r="97" spans="1:10">
      <c r="J97" s="31"/>
    </row>
    <row r="98" spans="1:10">
      <c r="A98" s="1" t="s">
        <v>3</v>
      </c>
      <c r="B98" s="77" t="s">
        <v>119</v>
      </c>
      <c r="C98" s="77"/>
      <c r="D98" s="77"/>
      <c r="E98" s="77"/>
      <c r="F98" s="77"/>
      <c r="G98" s="77"/>
      <c r="J98" s="31"/>
    </row>
    <row r="99" spans="1:10">
      <c r="J99" s="31"/>
    </row>
    <row r="100" spans="1:10">
      <c r="A100" s="78" t="s">
        <v>4</v>
      </c>
      <c r="B100" s="78"/>
      <c r="C100" s="78"/>
      <c r="D100" s="78"/>
      <c r="E100" s="78"/>
      <c r="F100" s="78"/>
      <c r="G100" s="2" t="s">
        <v>5</v>
      </c>
      <c r="J100" s="31"/>
    </row>
    <row r="101" spans="1:10">
      <c r="A101" s="85" t="s">
        <v>371</v>
      </c>
      <c r="B101" s="86"/>
      <c r="C101" s="86"/>
      <c r="D101" s="86"/>
      <c r="E101" s="86"/>
      <c r="F101" s="87"/>
      <c r="G101" s="5">
        <v>60000</v>
      </c>
      <c r="J101" s="31"/>
    </row>
    <row r="102" spans="1:10">
      <c r="A102" s="78" t="s">
        <v>14</v>
      </c>
      <c r="B102" s="78"/>
      <c r="C102" s="78"/>
      <c r="D102" s="78"/>
      <c r="E102" s="78"/>
      <c r="F102" s="78"/>
      <c r="G102" s="11">
        <f>SUM(G101:G101)</f>
        <v>60000</v>
      </c>
      <c r="J102" s="31"/>
    </row>
    <row r="103" spans="1:10">
      <c r="A103" s="17"/>
      <c r="B103" s="17"/>
      <c r="C103" s="17"/>
      <c r="D103" s="17"/>
      <c r="E103" s="17"/>
      <c r="F103" s="17"/>
      <c r="G103" s="18"/>
      <c r="J103" s="31"/>
    </row>
    <row r="104" spans="1:10">
      <c r="A104" s="17"/>
      <c r="B104" s="17"/>
      <c r="C104" s="17"/>
      <c r="D104" s="17"/>
      <c r="E104" s="17"/>
      <c r="F104" s="17"/>
      <c r="G104" s="18"/>
      <c r="J104" s="31"/>
    </row>
    <row r="105" spans="1:10">
      <c r="A105" s="1" t="s">
        <v>2</v>
      </c>
      <c r="C105" s="77">
        <v>39</v>
      </c>
      <c r="D105" s="77"/>
    </row>
    <row r="107" spans="1:10">
      <c r="A107" s="1" t="s">
        <v>3</v>
      </c>
      <c r="B107" s="77" t="s">
        <v>120</v>
      </c>
      <c r="C107" s="77"/>
      <c r="D107" s="77"/>
      <c r="E107" s="77"/>
      <c r="F107" s="77"/>
      <c r="G107" s="77"/>
    </row>
    <row r="109" spans="1:10">
      <c r="A109" s="78" t="s">
        <v>4</v>
      </c>
      <c r="B109" s="78"/>
      <c r="C109" s="78"/>
      <c r="D109" s="78"/>
      <c r="E109" s="78"/>
      <c r="F109" s="78"/>
      <c r="G109" s="2" t="s">
        <v>5</v>
      </c>
    </row>
    <row r="110" spans="1:10">
      <c r="A110" s="85" t="s">
        <v>372</v>
      </c>
      <c r="B110" s="86"/>
      <c r="C110" s="86"/>
      <c r="D110" s="86"/>
      <c r="E110" s="86"/>
      <c r="F110" s="87"/>
      <c r="G110" s="13">
        <v>100</v>
      </c>
    </row>
    <row r="111" spans="1:10">
      <c r="A111" s="78" t="s">
        <v>14</v>
      </c>
      <c r="B111" s="78"/>
      <c r="C111" s="78"/>
      <c r="D111" s="78"/>
      <c r="E111" s="78"/>
      <c r="F111" s="78"/>
      <c r="G111" s="11">
        <f>SUM(G110:G110)</f>
        <v>100</v>
      </c>
    </row>
    <row r="112" spans="1:10">
      <c r="A112" s="17"/>
      <c r="B112" s="17"/>
      <c r="C112" s="17"/>
      <c r="D112" s="17"/>
      <c r="E112" s="17"/>
      <c r="F112" s="17"/>
      <c r="G112" s="18"/>
    </row>
    <row r="113" spans="1:10">
      <c r="A113" s="17"/>
      <c r="B113" s="17"/>
      <c r="C113" s="17"/>
      <c r="D113" s="17"/>
      <c r="E113" s="17"/>
      <c r="F113" s="17"/>
      <c r="G113" s="18"/>
    </row>
    <row r="114" spans="1:10">
      <c r="A114" s="1" t="s">
        <v>2</v>
      </c>
      <c r="C114" s="77">
        <v>39</v>
      </c>
      <c r="D114" s="77"/>
      <c r="J114" s="31"/>
    </row>
    <row r="115" spans="1:10">
      <c r="A115" s="1" t="s">
        <v>3</v>
      </c>
      <c r="B115" s="77" t="s">
        <v>370</v>
      </c>
      <c r="C115" s="77"/>
      <c r="D115" s="77"/>
      <c r="E115" s="77"/>
      <c r="F115" s="77"/>
      <c r="G115" s="77"/>
      <c r="J115" s="31"/>
    </row>
    <row r="116" spans="1:10">
      <c r="A116" s="78" t="s">
        <v>4</v>
      </c>
      <c r="B116" s="78"/>
      <c r="C116" s="78"/>
      <c r="D116" s="78"/>
      <c r="E116" s="78"/>
      <c r="F116" s="78"/>
      <c r="G116" s="2" t="s">
        <v>5</v>
      </c>
      <c r="J116" s="31"/>
    </row>
    <row r="117" spans="1:10">
      <c r="A117" s="92" t="s">
        <v>395</v>
      </c>
      <c r="B117" s="79"/>
      <c r="C117" s="79"/>
      <c r="D117" s="79"/>
      <c r="E117" s="79"/>
      <c r="F117" s="79"/>
      <c r="G117" s="5">
        <v>25000</v>
      </c>
      <c r="H117" s="34"/>
      <c r="J117" s="31"/>
    </row>
    <row r="118" spans="1:10">
      <c r="A118" s="78" t="s">
        <v>14</v>
      </c>
      <c r="B118" s="78"/>
      <c r="C118" s="78"/>
      <c r="D118" s="78"/>
      <c r="E118" s="78"/>
      <c r="F118" s="78"/>
      <c r="G118" s="11">
        <f>SUM(G117:G117)</f>
        <v>25000</v>
      </c>
      <c r="J118" s="31"/>
    </row>
    <row r="119" spans="1:10">
      <c r="A119" s="17"/>
      <c r="B119" s="17"/>
      <c r="C119" s="17"/>
      <c r="D119" s="17"/>
      <c r="E119" s="17"/>
      <c r="F119" s="17"/>
      <c r="G119" s="18"/>
      <c r="J119" s="31"/>
    </row>
    <row r="120" spans="1:10">
      <c r="A120" s="17"/>
      <c r="B120" s="17"/>
      <c r="C120" s="17"/>
      <c r="D120" s="17"/>
      <c r="E120" s="17"/>
      <c r="F120" s="17"/>
      <c r="G120" s="18"/>
      <c r="J120" s="31"/>
    </row>
    <row r="121" spans="1:10">
      <c r="A121" s="89" t="s">
        <v>121</v>
      </c>
      <c r="B121" s="89"/>
      <c r="C121" s="89"/>
      <c r="D121" s="89"/>
      <c r="E121" s="89"/>
      <c r="F121" s="89"/>
      <c r="G121" s="12">
        <f>G83+G94+G102+G111+G118</f>
        <v>213036</v>
      </c>
    </row>
    <row r="123" spans="1:10">
      <c r="A123" s="1" t="s">
        <v>2</v>
      </c>
      <c r="C123" s="77">
        <v>40</v>
      </c>
      <c r="D123" s="77"/>
    </row>
    <row r="125" spans="1:10">
      <c r="A125" s="1" t="s">
        <v>3</v>
      </c>
      <c r="B125" s="77" t="s">
        <v>122</v>
      </c>
      <c r="C125" s="77"/>
      <c r="D125" s="77"/>
      <c r="E125" s="77"/>
      <c r="F125" s="77"/>
      <c r="G125" s="77"/>
    </row>
    <row r="126" spans="1:10">
      <c r="A126" s="78" t="s">
        <v>4</v>
      </c>
      <c r="B126" s="78"/>
      <c r="C126" s="78"/>
      <c r="D126" s="78"/>
      <c r="E126" s="78"/>
      <c r="F126" s="78"/>
      <c r="G126" s="2" t="s">
        <v>5</v>
      </c>
    </row>
    <row r="127" spans="1:10">
      <c r="A127" s="79" t="s">
        <v>123</v>
      </c>
      <c r="B127" s="79"/>
      <c r="C127" s="79"/>
      <c r="D127" s="79"/>
      <c r="E127" s="79"/>
      <c r="F127" s="79"/>
      <c r="G127" s="5">
        <v>1000</v>
      </c>
    </row>
    <row r="128" spans="1:10">
      <c r="A128" s="79" t="s">
        <v>124</v>
      </c>
      <c r="B128" s="79"/>
      <c r="C128" s="79"/>
      <c r="D128" s="79"/>
      <c r="E128" s="79"/>
      <c r="F128" s="79"/>
      <c r="G128" s="5">
        <v>1000</v>
      </c>
    </row>
    <row r="129" spans="1:7">
      <c r="A129" s="78" t="s">
        <v>14</v>
      </c>
      <c r="B129" s="78"/>
      <c r="C129" s="78"/>
      <c r="D129" s="78"/>
      <c r="E129" s="78"/>
      <c r="F129" s="78"/>
      <c r="G129" s="6">
        <f>SUM(G127:G128)</f>
        <v>2000</v>
      </c>
    </row>
    <row r="130" spans="1:7">
      <c r="A130" s="91"/>
      <c r="B130" s="91"/>
      <c r="C130" s="91"/>
      <c r="D130" s="91"/>
      <c r="E130" s="91"/>
      <c r="F130" s="91"/>
      <c r="G130" s="8"/>
    </row>
    <row r="131" spans="1:7">
      <c r="A131" s="24"/>
      <c r="B131" s="24"/>
      <c r="C131" s="24"/>
      <c r="D131" s="24"/>
      <c r="E131" s="24"/>
      <c r="F131" s="24"/>
      <c r="G131" s="8"/>
    </row>
    <row r="132" spans="1:7">
      <c r="A132" s="83"/>
      <c r="B132" s="83"/>
      <c r="C132" s="83"/>
      <c r="D132" s="83"/>
      <c r="E132" s="83"/>
      <c r="F132" s="83"/>
      <c r="G132" s="8"/>
    </row>
    <row r="133" spans="1:7">
      <c r="A133" s="1" t="s">
        <v>2</v>
      </c>
      <c r="C133" s="77">
        <v>40</v>
      </c>
      <c r="D133" s="77"/>
    </row>
    <row r="135" spans="1:7">
      <c r="A135" s="1" t="s">
        <v>3</v>
      </c>
      <c r="B135" s="77" t="s">
        <v>380</v>
      </c>
      <c r="C135" s="77"/>
      <c r="D135" s="77"/>
      <c r="E135" s="77"/>
      <c r="F135" s="77"/>
      <c r="G135" s="77"/>
    </row>
    <row r="136" spans="1:7">
      <c r="A136" s="78" t="s">
        <v>4</v>
      </c>
      <c r="B136" s="78"/>
      <c r="C136" s="78"/>
      <c r="D136" s="78"/>
      <c r="E136" s="78"/>
      <c r="F136" s="78"/>
      <c r="G136" s="2" t="s">
        <v>5</v>
      </c>
    </row>
    <row r="137" spans="1:7">
      <c r="A137" s="93" t="s">
        <v>132</v>
      </c>
      <c r="B137" s="94"/>
      <c r="C137" s="94"/>
      <c r="D137" s="94"/>
      <c r="E137" s="94"/>
      <c r="F137" s="94"/>
      <c r="G137" s="5">
        <v>1000</v>
      </c>
    </row>
    <row r="138" spans="1:7">
      <c r="A138" s="95" t="s">
        <v>133</v>
      </c>
      <c r="B138" s="96"/>
      <c r="C138" s="96"/>
      <c r="D138" s="96"/>
      <c r="E138" s="96"/>
      <c r="F138" s="97"/>
      <c r="G138" s="5">
        <v>5000</v>
      </c>
    </row>
    <row r="139" spans="1:7">
      <c r="A139" s="92" t="s">
        <v>385</v>
      </c>
      <c r="B139" s="79"/>
      <c r="C139" s="79"/>
      <c r="D139" s="79"/>
      <c r="E139" s="79"/>
      <c r="F139" s="79"/>
      <c r="G139" s="5">
        <v>5000</v>
      </c>
    </row>
    <row r="140" spans="1:7">
      <c r="A140" s="78" t="s">
        <v>14</v>
      </c>
      <c r="B140" s="78"/>
      <c r="C140" s="78"/>
      <c r="D140" s="78"/>
      <c r="E140" s="78"/>
      <c r="F140" s="78"/>
      <c r="G140" s="6">
        <f>SUM(G137:G139)</f>
        <v>11000</v>
      </c>
    </row>
    <row r="141" spans="1:7">
      <c r="A141" s="17"/>
      <c r="B141" s="17"/>
      <c r="C141" s="17"/>
      <c r="D141" s="17"/>
      <c r="E141" s="17"/>
      <c r="F141" s="17"/>
      <c r="G141" s="25"/>
    </row>
    <row r="142" spans="1:7">
      <c r="A142" s="83"/>
      <c r="B142" s="83"/>
      <c r="C142" s="83"/>
      <c r="D142" s="83"/>
      <c r="E142" s="83"/>
      <c r="F142" s="83"/>
      <c r="G142" s="8"/>
    </row>
    <row r="143" spans="1:7">
      <c r="A143" s="1" t="s">
        <v>2</v>
      </c>
      <c r="C143" s="77">
        <v>40</v>
      </c>
      <c r="D143" s="77"/>
    </row>
    <row r="145" spans="1:7">
      <c r="A145" s="1" t="s">
        <v>3</v>
      </c>
      <c r="B145" s="77" t="s">
        <v>126</v>
      </c>
      <c r="C145" s="77"/>
      <c r="D145" s="77"/>
      <c r="E145" s="77"/>
      <c r="F145" s="77"/>
      <c r="G145" s="77"/>
    </row>
    <row r="146" spans="1:7">
      <c r="A146" s="78" t="s">
        <v>4</v>
      </c>
      <c r="B146" s="78"/>
      <c r="C146" s="78"/>
      <c r="D146" s="78"/>
      <c r="E146" s="78"/>
      <c r="F146" s="78"/>
      <c r="G146" s="2" t="s">
        <v>5</v>
      </c>
    </row>
    <row r="147" spans="1:7" ht="12.75" customHeight="1">
      <c r="A147" s="98" t="s">
        <v>199</v>
      </c>
      <c r="B147" s="99"/>
      <c r="C147" s="99"/>
      <c r="D147" s="99"/>
      <c r="E147" s="99"/>
      <c r="F147" s="100"/>
      <c r="G147" s="75">
        <v>50000</v>
      </c>
    </row>
    <row r="148" spans="1:7" ht="12.75" customHeight="1">
      <c r="A148" s="95" t="s">
        <v>127</v>
      </c>
      <c r="B148" s="96"/>
      <c r="C148" s="96"/>
      <c r="D148" s="96"/>
      <c r="E148" s="96"/>
      <c r="F148" s="97"/>
      <c r="G148" s="75">
        <v>4000</v>
      </c>
    </row>
    <row r="149" spans="1:7" ht="12.75" customHeight="1">
      <c r="A149" s="95" t="s">
        <v>128</v>
      </c>
      <c r="B149" s="96"/>
      <c r="C149" s="96"/>
      <c r="D149" s="96"/>
      <c r="E149" s="96"/>
      <c r="F149" s="97"/>
      <c r="G149" s="75">
        <v>7000</v>
      </c>
    </row>
    <row r="150" spans="1:7" ht="12.75" customHeight="1">
      <c r="A150" s="95" t="s">
        <v>129</v>
      </c>
      <c r="B150" s="96"/>
      <c r="C150" s="96"/>
      <c r="D150" s="96"/>
      <c r="E150" s="96"/>
      <c r="F150" s="97"/>
      <c r="G150" s="75">
        <v>48000</v>
      </c>
    </row>
    <row r="151" spans="1:7" ht="12.75" customHeight="1">
      <c r="A151" s="95" t="s">
        <v>130</v>
      </c>
      <c r="B151" s="96"/>
      <c r="C151" s="96"/>
      <c r="D151" s="96"/>
      <c r="E151" s="96"/>
      <c r="F151" s="97"/>
      <c r="G151" s="75">
        <v>45000</v>
      </c>
    </row>
    <row r="152" spans="1:7" ht="12.75" customHeight="1">
      <c r="A152" s="98" t="s">
        <v>381</v>
      </c>
      <c r="B152" s="96"/>
      <c r="C152" s="96"/>
      <c r="D152" s="96"/>
      <c r="E152" s="96"/>
      <c r="F152" s="97"/>
      <c r="G152" s="75">
        <v>30000</v>
      </c>
    </row>
    <row r="153" spans="1:7" ht="12.75" customHeight="1">
      <c r="A153" s="98" t="s">
        <v>382</v>
      </c>
      <c r="B153" s="96"/>
      <c r="C153" s="96"/>
      <c r="D153" s="96"/>
      <c r="E153" s="96"/>
      <c r="F153" s="97"/>
      <c r="G153" s="75">
        <v>10000</v>
      </c>
    </row>
    <row r="154" spans="1:7" ht="12.75" customHeight="1">
      <c r="A154" s="98" t="s">
        <v>198</v>
      </c>
      <c r="B154" s="96"/>
      <c r="C154" s="96"/>
      <c r="D154" s="96"/>
      <c r="E154" s="96"/>
      <c r="F154" s="97"/>
      <c r="G154" s="75">
        <v>25000</v>
      </c>
    </row>
    <row r="155" spans="1:7" ht="12.75" customHeight="1">
      <c r="A155" s="95" t="s">
        <v>131</v>
      </c>
      <c r="B155" s="96"/>
      <c r="C155" s="96"/>
      <c r="D155" s="96"/>
      <c r="E155" s="96"/>
      <c r="F155" s="97"/>
      <c r="G155" s="75">
        <v>5000</v>
      </c>
    </row>
    <row r="156" spans="1:7">
      <c r="A156" s="78" t="s">
        <v>14</v>
      </c>
      <c r="B156" s="78"/>
      <c r="C156" s="78"/>
      <c r="D156" s="78"/>
      <c r="E156" s="78"/>
      <c r="F156" s="78"/>
      <c r="G156" s="6">
        <f>SUM(G147:G155)</f>
        <v>224000</v>
      </c>
    </row>
    <row r="157" spans="1:7">
      <c r="A157" s="30"/>
      <c r="B157" s="30"/>
      <c r="C157" s="30"/>
      <c r="D157" s="30"/>
      <c r="E157" s="30"/>
      <c r="F157" s="30"/>
      <c r="G157" s="30"/>
    </row>
    <row r="158" spans="1:7">
      <c r="A158" s="30"/>
      <c r="B158" s="30"/>
      <c r="C158" s="30"/>
      <c r="D158" s="30"/>
      <c r="E158" s="30"/>
      <c r="F158" s="30"/>
      <c r="G158" s="30"/>
    </row>
    <row r="159" spans="1:7">
      <c r="A159" s="1" t="s">
        <v>2</v>
      </c>
      <c r="C159" s="77">
        <v>40</v>
      </c>
      <c r="D159" s="77"/>
    </row>
    <row r="161" spans="1:7">
      <c r="A161" s="1" t="s">
        <v>3</v>
      </c>
      <c r="B161" s="77" t="s">
        <v>125</v>
      </c>
      <c r="C161" s="77"/>
      <c r="D161" s="77"/>
      <c r="E161" s="77"/>
      <c r="F161" s="77"/>
      <c r="G161" s="77"/>
    </row>
    <row r="163" spans="1:7">
      <c r="A163" s="78" t="s">
        <v>4</v>
      </c>
      <c r="B163" s="78"/>
      <c r="C163" s="78"/>
      <c r="D163" s="78"/>
      <c r="E163" s="78"/>
      <c r="F163" s="78"/>
      <c r="G163" s="2" t="s">
        <v>5</v>
      </c>
    </row>
    <row r="164" spans="1:7">
      <c r="A164" s="98" t="s">
        <v>383</v>
      </c>
      <c r="B164" s="99"/>
      <c r="C164" s="99"/>
      <c r="D164" s="99"/>
      <c r="E164" s="99"/>
      <c r="F164" s="100"/>
      <c r="G164" s="13">
        <v>1000</v>
      </c>
    </row>
    <row r="165" spans="1:7">
      <c r="A165" s="98" t="s">
        <v>384</v>
      </c>
      <c r="B165" s="99"/>
      <c r="C165" s="99"/>
      <c r="D165" s="99"/>
      <c r="E165" s="99"/>
      <c r="F165" s="100"/>
      <c r="G165" s="5">
        <v>10000</v>
      </c>
    </row>
    <row r="166" spans="1:7">
      <c r="A166" s="78" t="s">
        <v>14</v>
      </c>
      <c r="B166" s="78"/>
      <c r="C166" s="78"/>
      <c r="D166" s="78"/>
      <c r="E166" s="78"/>
      <c r="F166" s="78"/>
      <c r="G166" s="6">
        <f>SUM(G164:G165)</f>
        <v>11000</v>
      </c>
    </row>
    <row r="167" spans="1:7">
      <c r="A167" s="27"/>
      <c r="B167" s="28"/>
      <c r="C167" s="28"/>
      <c r="D167" s="28"/>
      <c r="E167" s="28"/>
      <c r="F167" s="28"/>
      <c r="G167" s="29"/>
    </row>
    <row r="168" spans="1:7">
      <c r="A168" s="89" t="s">
        <v>134</v>
      </c>
      <c r="B168" s="89"/>
      <c r="C168" s="89"/>
      <c r="D168" s="89"/>
      <c r="E168" s="89"/>
      <c r="F168" s="89"/>
      <c r="G168" s="12">
        <f>(G129+G140+G156+G166)</f>
        <v>248000</v>
      </c>
    </row>
    <row r="169" spans="1:7">
      <c r="A169" s="83"/>
      <c r="B169" s="83"/>
      <c r="C169" s="83"/>
      <c r="D169" s="83"/>
      <c r="E169" s="83"/>
      <c r="F169" s="83"/>
      <c r="G169" s="9"/>
    </row>
    <row r="170" spans="1:7">
      <c r="A170" s="1" t="s">
        <v>2</v>
      </c>
      <c r="C170" s="77">
        <v>41</v>
      </c>
      <c r="D170" s="77"/>
    </row>
    <row r="172" spans="1:7">
      <c r="A172" s="1" t="s">
        <v>3</v>
      </c>
      <c r="B172" s="77" t="s">
        <v>135</v>
      </c>
      <c r="C172" s="77"/>
      <c r="D172" s="77"/>
      <c r="E172" s="77"/>
      <c r="F172" s="77"/>
      <c r="G172" s="77"/>
    </row>
    <row r="173" spans="1:7">
      <c r="A173" s="78" t="s">
        <v>4</v>
      </c>
      <c r="B173" s="78"/>
      <c r="C173" s="78"/>
      <c r="D173" s="78"/>
      <c r="E173" s="78"/>
      <c r="F173" s="78"/>
      <c r="G173" s="2" t="s">
        <v>5</v>
      </c>
    </row>
    <row r="174" spans="1:7">
      <c r="A174" s="85" t="s">
        <v>389</v>
      </c>
      <c r="B174" s="86"/>
      <c r="C174" s="86"/>
      <c r="D174" s="86"/>
      <c r="E174" s="86"/>
      <c r="F174" s="87"/>
      <c r="G174" s="13">
        <v>24000</v>
      </c>
    </row>
    <row r="175" spans="1:7">
      <c r="A175" s="85" t="s">
        <v>200</v>
      </c>
      <c r="B175" s="86"/>
      <c r="C175" s="86"/>
      <c r="D175" s="86"/>
      <c r="E175" s="86"/>
      <c r="F175" s="87"/>
      <c r="G175" s="13">
        <v>230</v>
      </c>
    </row>
    <row r="176" spans="1:7">
      <c r="A176" s="37" t="s">
        <v>390</v>
      </c>
      <c r="B176" s="38"/>
      <c r="C176" s="38"/>
      <c r="D176" s="38"/>
      <c r="E176" s="38"/>
      <c r="F176" s="39"/>
      <c r="G176" s="13">
        <v>5000</v>
      </c>
    </row>
    <row r="177" spans="1:7">
      <c r="A177" s="102" t="s">
        <v>398</v>
      </c>
      <c r="B177" s="103"/>
      <c r="C177" s="103"/>
      <c r="D177" s="103"/>
      <c r="E177" s="103"/>
      <c r="F177" s="104"/>
      <c r="G177" s="13">
        <v>7560</v>
      </c>
    </row>
    <row r="178" spans="1:7">
      <c r="A178" s="85" t="s">
        <v>152</v>
      </c>
      <c r="B178" s="86"/>
      <c r="C178" s="86"/>
      <c r="D178" s="86"/>
      <c r="E178" s="86"/>
      <c r="F178" s="87"/>
      <c r="G178" s="13">
        <v>16000</v>
      </c>
    </row>
    <row r="179" spans="1:7">
      <c r="A179" s="85" t="s">
        <v>201</v>
      </c>
      <c r="B179" s="86"/>
      <c r="C179" s="86"/>
      <c r="D179" s="86"/>
      <c r="E179" s="86"/>
      <c r="F179" s="87"/>
      <c r="G179" s="13">
        <v>5500</v>
      </c>
    </row>
    <row r="180" spans="1:7">
      <c r="A180" s="85" t="s">
        <v>391</v>
      </c>
      <c r="B180" s="86"/>
      <c r="C180" s="86"/>
      <c r="D180" s="86"/>
      <c r="E180" s="86"/>
      <c r="F180" s="87"/>
      <c r="G180" s="13">
        <v>2000</v>
      </c>
    </row>
    <row r="181" spans="1:7">
      <c r="A181" s="76" t="s">
        <v>399</v>
      </c>
      <c r="B181" s="38"/>
      <c r="C181" s="38"/>
      <c r="D181" s="38"/>
      <c r="E181" s="38"/>
      <c r="F181" s="39"/>
      <c r="G181" s="13">
        <v>1000</v>
      </c>
    </row>
    <row r="182" spans="1:7">
      <c r="A182" s="85" t="s">
        <v>202</v>
      </c>
      <c r="B182" s="86"/>
      <c r="C182" s="86"/>
      <c r="D182" s="86"/>
      <c r="E182" s="86"/>
      <c r="F182" s="87"/>
      <c r="G182" s="13">
        <v>3800</v>
      </c>
    </row>
    <row r="183" spans="1:7">
      <c r="A183" s="85" t="s">
        <v>47</v>
      </c>
      <c r="B183" s="86"/>
      <c r="C183" s="86"/>
      <c r="D183" s="86"/>
      <c r="E183" s="86"/>
      <c r="F183" s="87"/>
      <c r="G183" s="13">
        <v>3000</v>
      </c>
    </row>
    <row r="184" spans="1:7">
      <c r="A184" s="85" t="s">
        <v>220</v>
      </c>
      <c r="B184" s="86"/>
      <c r="C184" s="86"/>
      <c r="D184" s="86"/>
      <c r="E184" s="86"/>
      <c r="F184" s="87"/>
      <c r="G184" s="13">
        <v>10000</v>
      </c>
    </row>
    <row r="185" spans="1:7">
      <c r="A185" s="78" t="s">
        <v>14</v>
      </c>
      <c r="B185" s="78"/>
      <c r="C185" s="78"/>
      <c r="D185" s="78"/>
      <c r="E185" s="78"/>
      <c r="F185" s="78"/>
      <c r="G185" s="10">
        <f>SUM(G174:G184)</f>
        <v>78090</v>
      </c>
    </row>
    <row r="186" spans="1:7">
      <c r="A186" s="17"/>
      <c r="B186" s="17"/>
      <c r="C186" s="17"/>
      <c r="D186" s="17"/>
      <c r="E186" s="17"/>
      <c r="F186" s="17"/>
      <c r="G186" s="19"/>
    </row>
    <row r="187" spans="1:7">
      <c r="A187" s="101"/>
      <c r="B187" s="101"/>
      <c r="C187" s="101"/>
      <c r="D187" s="101"/>
      <c r="E187" s="101"/>
      <c r="F187" s="101"/>
      <c r="G187" s="14"/>
    </row>
    <row r="188" spans="1:7">
      <c r="A188" s="1" t="s">
        <v>2</v>
      </c>
      <c r="C188" s="77">
        <v>41</v>
      </c>
      <c r="D188" s="77"/>
    </row>
    <row r="190" spans="1:7">
      <c r="A190" s="1" t="s">
        <v>3</v>
      </c>
      <c r="B190" s="77" t="s">
        <v>136</v>
      </c>
      <c r="C190" s="77"/>
      <c r="D190" s="77"/>
      <c r="E190" s="77"/>
      <c r="F190" s="77"/>
      <c r="G190" s="77"/>
    </row>
    <row r="191" spans="1:7">
      <c r="A191" s="78" t="s">
        <v>4</v>
      </c>
      <c r="B191" s="78"/>
      <c r="C191" s="78"/>
      <c r="D191" s="78"/>
      <c r="E191" s="78"/>
      <c r="F191" s="78"/>
      <c r="G191" s="2" t="s">
        <v>5</v>
      </c>
    </row>
    <row r="192" spans="1:7">
      <c r="A192" s="85" t="s">
        <v>137</v>
      </c>
      <c r="B192" s="86"/>
      <c r="C192" s="86"/>
      <c r="D192" s="86"/>
      <c r="E192" s="86"/>
      <c r="F192" s="87"/>
      <c r="G192" s="13">
        <v>70000</v>
      </c>
    </row>
    <row r="193" spans="1:7">
      <c r="A193" s="78" t="s">
        <v>14</v>
      </c>
      <c r="B193" s="78"/>
      <c r="C193" s="78"/>
      <c r="D193" s="78"/>
      <c r="E193" s="78"/>
      <c r="F193" s="78"/>
      <c r="G193" s="10">
        <f>SUM(G192:G192)</f>
        <v>70000</v>
      </c>
    </row>
    <row r="194" spans="1:7">
      <c r="A194" s="17"/>
      <c r="B194" s="17"/>
      <c r="C194" s="17"/>
      <c r="D194" s="17"/>
      <c r="E194" s="17"/>
      <c r="F194" s="17"/>
      <c r="G194" s="19"/>
    </row>
    <row r="195" spans="1:7">
      <c r="A195" s="17"/>
      <c r="B195" s="17"/>
      <c r="C195" s="17"/>
      <c r="D195" s="17"/>
      <c r="E195" s="17"/>
      <c r="F195" s="17"/>
      <c r="G195" s="19"/>
    </row>
    <row r="196" spans="1:7">
      <c r="A196" s="1" t="s">
        <v>2</v>
      </c>
      <c r="C196" s="77">
        <v>41</v>
      </c>
      <c r="D196" s="77"/>
    </row>
    <row r="198" spans="1:7">
      <c r="A198" s="1" t="s">
        <v>3</v>
      </c>
      <c r="B198" s="77" t="s">
        <v>138</v>
      </c>
      <c r="C198" s="77"/>
      <c r="D198" s="77"/>
      <c r="E198" s="77"/>
      <c r="F198" s="77"/>
      <c r="G198" s="77"/>
    </row>
    <row r="199" spans="1:7">
      <c r="A199" s="78" t="s">
        <v>4</v>
      </c>
      <c r="B199" s="78"/>
      <c r="C199" s="78"/>
      <c r="D199" s="78"/>
      <c r="E199" s="78"/>
      <c r="F199" s="78"/>
      <c r="G199" s="2" t="s">
        <v>5</v>
      </c>
    </row>
    <row r="200" spans="1:7">
      <c r="A200" s="85" t="s">
        <v>386</v>
      </c>
      <c r="B200" s="86"/>
      <c r="C200" s="86"/>
      <c r="D200" s="86"/>
      <c r="E200" s="86"/>
      <c r="F200" s="87"/>
      <c r="G200" s="13">
        <v>1000</v>
      </c>
    </row>
    <row r="201" spans="1:7">
      <c r="A201" s="78" t="s">
        <v>14</v>
      </c>
      <c r="B201" s="78"/>
      <c r="C201" s="78"/>
      <c r="D201" s="78"/>
      <c r="E201" s="78"/>
      <c r="F201" s="78"/>
      <c r="G201" s="10">
        <f>SUM(G200:G200)</f>
        <v>1000</v>
      </c>
    </row>
    <row r="202" spans="1:7">
      <c r="A202" s="17"/>
      <c r="B202" s="17"/>
      <c r="C202" s="17"/>
      <c r="D202" s="17"/>
      <c r="E202" s="17"/>
      <c r="F202" s="17"/>
      <c r="G202" s="19"/>
    </row>
    <row r="203" spans="1:7">
      <c r="A203" s="17"/>
      <c r="B203" s="17"/>
      <c r="C203" s="17"/>
      <c r="D203" s="17"/>
      <c r="E203" s="17"/>
      <c r="F203" s="17"/>
      <c r="G203" s="19"/>
    </row>
    <row r="204" spans="1:7">
      <c r="A204" s="1" t="s">
        <v>2</v>
      </c>
      <c r="C204" s="77">
        <v>41</v>
      </c>
      <c r="D204" s="77"/>
    </row>
    <row r="206" spans="1:7">
      <c r="A206" s="1" t="s">
        <v>3</v>
      </c>
      <c r="B206" s="77" t="s">
        <v>139</v>
      </c>
      <c r="C206" s="77"/>
      <c r="D206" s="77"/>
      <c r="E206" s="77"/>
      <c r="F206" s="77"/>
      <c r="G206" s="77"/>
    </row>
    <row r="207" spans="1:7">
      <c r="A207" s="78" t="s">
        <v>4</v>
      </c>
      <c r="B207" s="78"/>
      <c r="C207" s="78"/>
      <c r="D207" s="78"/>
      <c r="E207" s="78"/>
      <c r="F207" s="78"/>
      <c r="G207" s="2" t="s">
        <v>5</v>
      </c>
    </row>
    <row r="208" spans="1:7">
      <c r="A208" s="85" t="s">
        <v>205</v>
      </c>
      <c r="B208" s="86"/>
      <c r="C208" s="86"/>
      <c r="D208" s="86"/>
      <c r="E208" s="86"/>
      <c r="F208" s="87"/>
      <c r="G208" s="13">
        <v>3000</v>
      </c>
    </row>
    <row r="209" spans="1:9">
      <c r="A209" s="85" t="s">
        <v>387</v>
      </c>
      <c r="B209" s="86"/>
      <c r="C209" s="86"/>
      <c r="D209" s="86"/>
      <c r="E209" s="86"/>
      <c r="F209" s="87"/>
      <c r="G209" s="13">
        <v>100</v>
      </c>
    </row>
    <row r="210" spans="1:9">
      <c r="A210" s="78" t="s">
        <v>14</v>
      </c>
      <c r="B210" s="78"/>
      <c r="C210" s="78"/>
      <c r="D210" s="78"/>
      <c r="E210" s="78"/>
      <c r="F210" s="78"/>
      <c r="G210" s="10">
        <f>SUM(G208:G209)</f>
        <v>3100</v>
      </c>
      <c r="H210" s="31"/>
      <c r="I210" s="31"/>
    </row>
    <row r="211" spans="1:9">
      <c r="A211" s="17"/>
      <c r="B211" s="17"/>
      <c r="C211" s="17"/>
      <c r="D211" s="17"/>
      <c r="E211" s="17"/>
      <c r="F211" s="17"/>
      <c r="G211" s="19"/>
      <c r="H211" s="31"/>
      <c r="I211" s="31"/>
    </row>
    <row r="212" spans="1:9">
      <c r="A212" s="17"/>
      <c r="B212" s="17"/>
      <c r="C212" s="17"/>
      <c r="D212" s="17"/>
      <c r="E212" s="17"/>
      <c r="F212" s="17"/>
      <c r="G212" s="19"/>
      <c r="H212" s="31"/>
      <c r="I212" s="31"/>
    </row>
    <row r="213" spans="1:9">
      <c r="A213" s="1" t="s">
        <v>2</v>
      </c>
      <c r="C213" s="77">
        <v>41</v>
      </c>
      <c r="D213" s="77"/>
      <c r="H213" s="31"/>
      <c r="I213" s="31"/>
    </row>
    <row r="214" spans="1:9">
      <c r="H214" s="31"/>
      <c r="I214" s="31"/>
    </row>
    <row r="215" spans="1:9">
      <c r="A215" s="1" t="s">
        <v>3</v>
      </c>
      <c r="B215" s="77" t="s">
        <v>150</v>
      </c>
      <c r="C215" s="77"/>
      <c r="D215" s="77"/>
      <c r="E215" s="77"/>
      <c r="F215" s="77"/>
      <c r="G215" s="77"/>
      <c r="H215" s="31"/>
      <c r="I215" s="31"/>
    </row>
    <row r="216" spans="1:9">
      <c r="A216" s="78" t="s">
        <v>4</v>
      </c>
      <c r="B216" s="78"/>
      <c r="C216" s="78"/>
      <c r="D216" s="78"/>
      <c r="E216" s="78"/>
      <c r="F216" s="78"/>
      <c r="G216" s="2" t="s">
        <v>5</v>
      </c>
      <c r="H216" s="31"/>
      <c r="I216" s="31"/>
    </row>
    <row r="217" spans="1:9">
      <c r="A217" s="85" t="s">
        <v>151</v>
      </c>
      <c r="B217" s="86"/>
      <c r="C217" s="86"/>
      <c r="D217" s="86"/>
      <c r="E217" s="86"/>
      <c r="F217" s="87"/>
      <c r="G217" s="13">
        <v>12000</v>
      </c>
      <c r="H217" s="31"/>
      <c r="I217" s="31"/>
    </row>
    <row r="218" spans="1:9">
      <c r="A218" s="85" t="s">
        <v>114</v>
      </c>
      <c r="B218" s="86"/>
      <c r="C218" s="86"/>
      <c r="D218" s="86"/>
      <c r="E218" s="86"/>
      <c r="F218" s="87"/>
      <c r="G218" s="13">
        <v>61400</v>
      </c>
      <c r="H218" s="31"/>
      <c r="I218" s="31"/>
    </row>
    <row r="219" spans="1:9">
      <c r="A219" s="85" t="s">
        <v>11</v>
      </c>
      <c r="B219" s="86"/>
      <c r="C219" s="86"/>
      <c r="D219" s="86"/>
      <c r="E219" s="86"/>
      <c r="F219" s="87"/>
      <c r="G219" s="13">
        <v>3000</v>
      </c>
      <c r="H219" s="31"/>
      <c r="I219" s="31"/>
    </row>
    <row r="220" spans="1:9">
      <c r="A220" s="85" t="s">
        <v>220</v>
      </c>
      <c r="B220" s="86"/>
      <c r="C220" s="86"/>
      <c r="D220" s="86"/>
      <c r="E220" s="86"/>
      <c r="F220" s="87"/>
      <c r="G220" s="13">
        <v>5000</v>
      </c>
      <c r="H220" s="31"/>
      <c r="I220" s="31"/>
    </row>
    <row r="221" spans="1:9">
      <c r="A221" s="85" t="s">
        <v>231</v>
      </c>
      <c r="B221" s="86"/>
      <c r="C221" s="86"/>
      <c r="D221" s="86"/>
      <c r="E221" s="86"/>
      <c r="F221" s="87"/>
      <c r="G221" s="13">
        <v>2000</v>
      </c>
      <c r="H221" s="31"/>
      <c r="I221" s="31"/>
    </row>
    <row r="222" spans="1:9">
      <c r="A222" s="85" t="s">
        <v>388</v>
      </c>
      <c r="B222" s="86"/>
      <c r="C222" s="86"/>
      <c r="D222" s="86"/>
      <c r="E222" s="86"/>
      <c r="F222" s="87"/>
      <c r="G222" s="13">
        <v>10000</v>
      </c>
      <c r="H222" s="31"/>
      <c r="I222" s="31"/>
    </row>
    <row r="223" spans="1:9">
      <c r="A223" s="78" t="s">
        <v>14</v>
      </c>
      <c r="B223" s="78"/>
      <c r="C223" s="78"/>
      <c r="D223" s="78"/>
      <c r="E223" s="78"/>
      <c r="F223" s="78"/>
      <c r="G223" s="10">
        <f>SUM(G217:G222)</f>
        <v>93400</v>
      </c>
      <c r="H223" s="31"/>
      <c r="I223" s="31"/>
    </row>
    <row r="224" spans="1:9">
      <c r="A224" s="17"/>
      <c r="B224" s="17"/>
      <c r="C224" s="17"/>
      <c r="D224" s="17"/>
      <c r="E224" s="17"/>
      <c r="F224" s="17"/>
      <c r="G224" s="19"/>
      <c r="H224" s="31"/>
      <c r="I224" s="31"/>
    </row>
    <row r="225" spans="1:9">
      <c r="A225" s="17"/>
      <c r="B225" s="17"/>
      <c r="C225" s="17"/>
      <c r="D225" s="17"/>
      <c r="E225" s="17"/>
      <c r="F225" s="17"/>
      <c r="G225" s="19"/>
      <c r="H225" s="31"/>
      <c r="I225" s="31"/>
    </row>
    <row r="226" spans="1:9">
      <c r="A226" s="17"/>
      <c r="B226" s="17"/>
      <c r="C226" s="17"/>
      <c r="D226" s="17"/>
      <c r="E226" s="17"/>
      <c r="F226" s="17"/>
      <c r="G226" s="19"/>
      <c r="H226" s="31"/>
      <c r="I226" s="31"/>
    </row>
    <row r="227" spans="1:9">
      <c r="A227" s="17"/>
      <c r="B227" s="17"/>
      <c r="C227" s="17"/>
      <c r="D227" s="17"/>
      <c r="E227" s="17"/>
      <c r="F227" s="17"/>
      <c r="G227" s="19"/>
      <c r="H227" s="31"/>
      <c r="I227" s="31"/>
    </row>
    <row r="228" spans="1:9">
      <c r="A228" s="1" t="s">
        <v>2</v>
      </c>
      <c r="C228" s="77">
        <v>41</v>
      </c>
      <c r="D228" s="77"/>
    </row>
    <row r="230" spans="1:9">
      <c r="A230" s="1" t="s">
        <v>3</v>
      </c>
      <c r="B230" s="77" t="s">
        <v>140</v>
      </c>
      <c r="C230" s="77"/>
      <c r="D230" s="77"/>
      <c r="E230" s="77"/>
      <c r="F230" s="77"/>
      <c r="G230" s="77"/>
    </row>
    <row r="232" spans="1:9">
      <c r="A232" s="78" t="s">
        <v>4</v>
      </c>
      <c r="B232" s="78"/>
      <c r="C232" s="78"/>
      <c r="D232" s="78"/>
      <c r="E232" s="78"/>
      <c r="F232" s="78"/>
      <c r="G232" s="2" t="s">
        <v>5</v>
      </c>
    </row>
    <row r="233" spans="1:9">
      <c r="A233" s="85" t="s">
        <v>219</v>
      </c>
      <c r="B233" s="86"/>
      <c r="C233" s="86"/>
      <c r="D233" s="86"/>
      <c r="E233" s="86"/>
      <c r="F233" s="87"/>
      <c r="G233" s="13">
        <v>2000</v>
      </c>
    </row>
    <row r="234" spans="1:9">
      <c r="A234" s="85" t="s">
        <v>204</v>
      </c>
      <c r="B234" s="86"/>
      <c r="C234" s="86"/>
      <c r="D234" s="86"/>
      <c r="E234" s="86"/>
      <c r="F234" s="87"/>
      <c r="G234" s="13">
        <v>5000</v>
      </c>
    </row>
    <row r="235" spans="1:9">
      <c r="A235" s="85" t="s">
        <v>157</v>
      </c>
      <c r="B235" s="86"/>
      <c r="C235" s="86"/>
      <c r="D235" s="86"/>
      <c r="E235" s="86"/>
      <c r="F235" s="87"/>
      <c r="G235" s="13">
        <v>1000</v>
      </c>
    </row>
    <row r="236" spans="1:9">
      <c r="A236" s="78" t="s">
        <v>14</v>
      </c>
      <c r="B236" s="78"/>
      <c r="C236" s="78"/>
      <c r="D236" s="78"/>
      <c r="E236" s="78"/>
      <c r="F236" s="78"/>
      <c r="G236" s="10">
        <f>SUM(G233:G235)</f>
        <v>8000</v>
      </c>
    </row>
    <row r="237" spans="1:9">
      <c r="A237" s="88"/>
      <c r="B237" s="88"/>
      <c r="C237" s="88"/>
      <c r="D237" s="88"/>
      <c r="E237" s="88"/>
      <c r="F237" s="88"/>
      <c r="G237" s="58"/>
    </row>
    <row r="238" spans="1:9">
      <c r="A238" s="89" t="s">
        <v>141</v>
      </c>
      <c r="B238" s="89"/>
      <c r="C238" s="89"/>
      <c r="D238" s="89"/>
      <c r="E238" s="89"/>
      <c r="F238" s="89"/>
      <c r="G238" s="12">
        <f>(G185+G193+G201+G210+G223+G236)</f>
        <v>253590</v>
      </c>
    </row>
    <row r="239" spans="1:9">
      <c r="A239" s="88"/>
      <c r="B239" s="88"/>
      <c r="C239" s="88"/>
      <c r="D239" s="88"/>
      <c r="E239" s="88"/>
      <c r="F239" s="88"/>
      <c r="G239" s="9"/>
    </row>
    <row r="240" spans="1:9">
      <c r="A240" s="1" t="s">
        <v>2</v>
      </c>
      <c r="C240" s="77">
        <v>42</v>
      </c>
      <c r="D240" s="77"/>
    </row>
    <row r="242" spans="1:7">
      <c r="A242" s="1" t="s">
        <v>3</v>
      </c>
      <c r="B242" s="77" t="s">
        <v>143</v>
      </c>
      <c r="C242" s="77"/>
      <c r="D242" s="77"/>
      <c r="E242" s="77"/>
      <c r="F242" s="77"/>
      <c r="G242" s="77"/>
    </row>
    <row r="244" spans="1:7">
      <c r="A244" s="78" t="s">
        <v>4</v>
      </c>
      <c r="B244" s="78"/>
      <c r="C244" s="78"/>
      <c r="D244" s="78"/>
      <c r="E244" s="78"/>
      <c r="F244" s="78"/>
      <c r="G244" s="2" t="s">
        <v>5</v>
      </c>
    </row>
    <row r="245" spans="1:7">
      <c r="A245" s="85" t="s">
        <v>392</v>
      </c>
      <c r="B245" s="86"/>
      <c r="C245" s="86"/>
      <c r="D245" s="86"/>
      <c r="E245" s="86"/>
      <c r="F245" s="87"/>
      <c r="G245" s="13">
        <v>220000</v>
      </c>
    </row>
    <row r="246" spans="1:7">
      <c r="A246" s="85" t="s">
        <v>220</v>
      </c>
      <c r="B246" s="86"/>
      <c r="C246" s="86"/>
      <c r="D246" s="86"/>
      <c r="E246" s="86"/>
      <c r="F246" s="87"/>
      <c r="G246" s="13">
        <v>1000</v>
      </c>
    </row>
    <row r="247" spans="1:7">
      <c r="A247" s="85" t="s">
        <v>393</v>
      </c>
      <c r="B247" s="86"/>
      <c r="C247" s="86"/>
      <c r="D247" s="86"/>
      <c r="E247" s="86"/>
      <c r="F247" s="87"/>
      <c r="G247" s="13">
        <v>1000</v>
      </c>
    </row>
    <row r="248" spans="1:7">
      <c r="A248" s="78" t="s">
        <v>14</v>
      </c>
      <c r="B248" s="78"/>
      <c r="C248" s="78"/>
      <c r="D248" s="78"/>
      <c r="E248" s="78"/>
      <c r="F248" s="78"/>
      <c r="G248" s="10">
        <f>SUM(G245:G247)</f>
        <v>222000</v>
      </c>
    </row>
    <row r="249" spans="1:7">
      <c r="A249" s="88"/>
      <c r="B249" s="88"/>
      <c r="C249" s="88"/>
      <c r="D249" s="88"/>
      <c r="E249" s="88"/>
      <c r="F249" s="88"/>
      <c r="G249" s="9"/>
    </row>
    <row r="250" spans="1:7">
      <c r="A250" s="1" t="s">
        <v>2</v>
      </c>
      <c r="C250" s="77">
        <v>42</v>
      </c>
      <c r="D250" s="77"/>
    </row>
    <row r="252" spans="1:7">
      <c r="A252" s="1" t="s">
        <v>3</v>
      </c>
      <c r="B252" s="77" t="s">
        <v>93</v>
      </c>
      <c r="C252" s="77"/>
      <c r="D252" s="77"/>
      <c r="E252" s="77"/>
      <c r="F252" s="77"/>
      <c r="G252" s="77"/>
    </row>
    <row r="254" spans="1:7">
      <c r="A254" s="78" t="s">
        <v>4</v>
      </c>
      <c r="B254" s="78"/>
      <c r="C254" s="78"/>
      <c r="D254" s="78"/>
      <c r="E254" s="78"/>
      <c r="F254" s="78"/>
      <c r="G254" s="2" t="s">
        <v>5</v>
      </c>
    </row>
    <row r="255" spans="1:7">
      <c r="A255" s="85" t="s">
        <v>144</v>
      </c>
      <c r="B255" s="86"/>
      <c r="C255" s="86"/>
      <c r="D255" s="86"/>
      <c r="E255" s="86"/>
      <c r="F255" s="87"/>
      <c r="G255" s="13">
        <v>1000</v>
      </c>
    </row>
    <row r="256" spans="1:7">
      <c r="A256" s="78" t="s">
        <v>14</v>
      </c>
      <c r="B256" s="78"/>
      <c r="C256" s="78"/>
      <c r="D256" s="78"/>
      <c r="E256" s="78"/>
      <c r="F256" s="78"/>
      <c r="G256" s="10">
        <f>SUM(G255:G255)</f>
        <v>1000</v>
      </c>
    </row>
    <row r="258" spans="1:7">
      <c r="A258" s="89" t="s">
        <v>142</v>
      </c>
      <c r="B258" s="89"/>
      <c r="C258" s="89"/>
      <c r="D258" s="89"/>
      <c r="E258" s="89"/>
      <c r="F258" s="89"/>
      <c r="G258" s="12">
        <f>(G248+G256)</f>
        <v>223000</v>
      </c>
    </row>
    <row r="260" spans="1:7">
      <c r="A260" s="1" t="s">
        <v>149</v>
      </c>
      <c r="B260" s="1"/>
      <c r="C260" s="1"/>
      <c r="D260" s="1"/>
      <c r="E260" s="1"/>
      <c r="F260" s="1"/>
      <c r="G260" s="36">
        <f>G55+G121+G168+G238+G258</f>
        <v>1281132</v>
      </c>
    </row>
    <row r="262" spans="1:7">
      <c r="A262" s="1"/>
      <c r="B262" s="35"/>
      <c r="C262" s="35"/>
      <c r="D262" s="35"/>
      <c r="E262" s="35"/>
      <c r="F262" s="35"/>
      <c r="G262" s="15"/>
    </row>
    <row r="264" spans="1:7">
      <c r="A264" s="1"/>
      <c r="G264" s="74"/>
    </row>
    <row r="265" spans="1:7">
      <c r="A265" s="1"/>
      <c r="B265" s="1"/>
      <c r="C265" s="1"/>
      <c r="D265" s="1"/>
      <c r="E265" s="1"/>
      <c r="F265" s="1"/>
      <c r="G265" s="15"/>
    </row>
    <row r="266" spans="1:7">
      <c r="G266" s="31"/>
    </row>
    <row r="268" spans="1:7">
      <c r="A268" s="33"/>
      <c r="B268" s="33"/>
    </row>
    <row r="269" spans="1:7">
      <c r="A269" s="35"/>
    </row>
  </sheetData>
  <mergeCells count="187">
    <mergeCell ref="A209:F209"/>
    <mergeCell ref="A81:F81"/>
    <mergeCell ref="A152:F152"/>
    <mergeCell ref="A153:F153"/>
    <mergeCell ref="A164:F164"/>
    <mergeCell ref="A154:F154"/>
    <mergeCell ref="A151:F151"/>
    <mergeCell ref="A178:F178"/>
    <mergeCell ref="C204:D204"/>
    <mergeCell ref="A192:F192"/>
    <mergeCell ref="A156:F156"/>
    <mergeCell ref="A177:F177"/>
    <mergeCell ref="C159:D159"/>
    <mergeCell ref="B161:G161"/>
    <mergeCell ref="A163:F163"/>
    <mergeCell ref="A184:F184"/>
    <mergeCell ref="A201:F201"/>
    <mergeCell ref="A140:F140"/>
    <mergeCell ref="A148:F148"/>
    <mergeCell ref="A150:F150"/>
    <mergeCell ref="A149:F149"/>
    <mergeCell ref="A142:F142"/>
    <mergeCell ref="C143:D143"/>
    <mergeCell ref="A234:F234"/>
    <mergeCell ref="A11:F11"/>
    <mergeCell ref="A12:F12"/>
    <mergeCell ref="A13:F13"/>
    <mergeCell ref="A72:F72"/>
    <mergeCell ref="A76:F76"/>
    <mergeCell ref="A77:F77"/>
    <mergeCell ref="A110:F110"/>
    <mergeCell ref="B215:G215"/>
    <mergeCell ref="A218:F218"/>
    <mergeCell ref="A191:F191"/>
    <mergeCell ref="A187:F187"/>
    <mergeCell ref="C188:D188"/>
    <mergeCell ref="B190:G190"/>
    <mergeCell ref="C196:D196"/>
    <mergeCell ref="C228:D228"/>
    <mergeCell ref="A220:F220"/>
    <mergeCell ref="A221:F221"/>
    <mergeCell ref="A216:F216"/>
    <mergeCell ref="A155:F155"/>
    <mergeCell ref="B145:G145"/>
    <mergeCell ref="A146:F146"/>
    <mergeCell ref="A147:F147"/>
    <mergeCell ref="B206:G206"/>
    <mergeCell ref="A235:F235"/>
    <mergeCell ref="A222:F222"/>
    <mergeCell ref="A223:F223"/>
    <mergeCell ref="A232:F232"/>
    <mergeCell ref="B230:G230"/>
    <mergeCell ref="A233:F233"/>
    <mergeCell ref="A258:F258"/>
    <mergeCell ref="B252:G252"/>
    <mergeCell ref="A254:F254"/>
    <mergeCell ref="C240:D240"/>
    <mergeCell ref="A245:F245"/>
    <mergeCell ref="A246:F246"/>
    <mergeCell ref="A247:F247"/>
    <mergeCell ref="A255:F255"/>
    <mergeCell ref="A256:F256"/>
    <mergeCell ref="A237:F237"/>
    <mergeCell ref="A236:F236"/>
    <mergeCell ref="C250:D250"/>
    <mergeCell ref="A239:F239"/>
    <mergeCell ref="A248:F248"/>
    <mergeCell ref="A249:F249"/>
    <mergeCell ref="B242:G242"/>
    <mergeCell ref="A244:F244"/>
    <mergeCell ref="A238:F238"/>
    <mergeCell ref="A219:F219"/>
    <mergeCell ref="A217:F217"/>
    <mergeCell ref="A174:F174"/>
    <mergeCell ref="A179:F179"/>
    <mergeCell ref="A169:F169"/>
    <mergeCell ref="A185:F185"/>
    <mergeCell ref="A175:F175"/>
    <mergeCell ref="A180:F180"/>
    <mergeCell ref="A165:F165"/>
    <mergeCell ref="A166:F166"/>
    <mergeCell ref="A168:F168"/>
    <mergeCell ref="A193:F193"/>
    <mergeCell ref="B198:G198"/>
    <mergeCell ref="C170:D170"/>
    <mergeCell ref="B172:G172"/>
    <mergeCell ref="A173:F173"/>
    <mergeCell ref="A207:F207"/>
    <mergeCell ref="A199:F199"/>
    <mergeCell ref="A200:F200"/>
    <mergeCell ref="A182:F182"/>
    <mergeCell ref="A183:F183"/>
    <mergeCell ref="C213:D213"/>
    <mergeCell ref="A208:F208"/>
    <mergeCell ref="A210:F210"/>
    <mergeCell ref="A136:F136"/>
    <mergeCell ref="A130:F130"/>
    <mergeCell ref="A132:F132"/>
    <mergeCell ref="C133:D133"/>
    <mergeCell ref="B135:G135"/>
    <mergeCell ref="A128:F128"/>
    <mergeCell ref="A129:F129"/>
    <mergeCell ref="A139:F139"/>
    <mergeCell ref="A101:F101"/>
    <mergeCell ref="A126:F126"/>
    <mergeCell ref="A127:F127"/>
    <mergeCell ref="A116:F116"/>
    <mergeCell ref="A117:F117"/>
    <mergeCell ref="B115:G115"/>
    <mergeCell ref="A137:F137"/>
    <mergeCell ref="A138:F138"/>
    <mergeCell ref="A118:F118"/>
    <mergeCell ref="B125:G125"/>
    <mergeCell ref="A121:F121"/>
    <mergeCell ref="C86:D86"/>
    <mergeCell ref="A93:F93"/>
    <mergeCell ref="B107:G107"/>
    <mergeCell ref="A102:F102"/>
    <mergeCell ref="C96:D96"/>
    <mergeCell ref="C105:D105"/>
    <mergeCell ref="A91:F91"/>
    <mergeCell ref="C123:D123"/>
    <mergeCell ref="A80:F80"/>
    <mergeCell ref="A83:F83"/>
    <mergeCell ref="C114:D114"/>
    <mergeCell ref="A109:F109"/>
    <mergeCell ref="A90:F90"/>
    <mergeCell ref="A94:F94"/>
    <mergeCell ref="B88:G88"/>
    <mergeCell ref="B98:G98"/>
    <mergeCell ref="A100:F100"/>
    <mergeCell ref="A85:F85"/>
    <mergeCell ref="A111:F111"/>
    <mergeCell ref="A92:F92"/>
    <mergeCell ref="A79:F79"/>
    <mergeCell ref="A28:F28"/>
    <mergeCell ref="A29:F29"/>
    <mergeCell ref="C58:D58"/>
    <mergeCell ref="B60:G60"/>
    <mergeCell ref="A52:F52"/>
    <mergeCell ref="A57:F57"/>
    <mergeCell ref="A64:F64"/>
    <mergeCell ref="A44:F44"/>
    <mergeCell ref="A55:F55"/>
    <mergeCell ref="A66:F66"/>
    <mergeCell ref="A67:F67"/>
    <mergeCell ref="A62:F62"/>
    <mergeCell ref="A63:F63"/>
    <mergeCell ref="A65:F65"/>
    <mergeCell ref="A68:F68"/>
    <mergeCell ref="B34:G34"/>
    <mergeCell ref="A43:F43"/>
    <mergeCell ref="A22:F22"/>
    <mergeCell ref="A23:F23"/>
    <mergeCell ref="A17:F17"/>
    <mergeCell ref="A39:F39"/>
    <mergeCell ref="C24:D24"/>
    <mergeCell ref="B26:G26"/>
    <mergeCell ref="A45:F45"/>
    <mergeCell ref="A27:F27"/>
    <mergeCell ref="A30:F30"/>
    <mergeCell ref="A37:F37"/>
    <mergeCell ref="A38:F38"/>
    <mergeCell ref="C5:D5"/>
    <mergeCell ref="B7:G7"/>
    <mergeCell ref="A9:F9"/>
    <mergeCell ref="A10:F10"/>
    <mergeCell ref="A14:F14"/>
    <mergeCell ref="A16:F16"/>
    <mergeCell ref="A19:F19"/>
    <mergeCell ref="A54:F54"/>
    <mergeCell ref="A31:F31"/>
    <mergeCell ref="A36:F36"/>
    <mergeCell ref="C32:D32"/>
    <mergeCell ref="C40:D40"/>
    <mergeCell ref="A21:F21"/>
    <mergeCell ref="B42:G42"/>
    <mergeCell ref="A51:F51"/>
    <mergeCell ref="A46:F46"/>
    <mergeCell ref="A47:F47"/>
    <mergeCell ref="C48:D48"/>
    <mergeCell ref="A53:F53"/>
    <mergeCell ref="B50:G50"/>
    <mergeCell ref="A15:F15"/>
    <mergeCell ref="A18:F18"/>
    <mergeCell ref="A35:F35"/>
    <mergeCell ref="A20:F20"/>
  </mergeCells>
  <phoneticPr fontId="4" type="noConversion"/>
  <pageMargins left="0.78740157499999996" right="0.78740157499999996" top="0.984251969" bottom="0.984251969" header="0.49212598499999999" footer="0.49212598499999999"/>
  <pageSetup paperSize="9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1"/>
  <sheetViews>
    <sheetView topLeftCell="A375" workbookViewId="0">
      <selection activeCell="A384" sqref="A384:G384"/>
    </sheetView>
  </sheetViews>
  <sheetFormatPr defaultRowHeight="12.75"/>
  <cols>
    <col min="6" max="6" width="25.85546875" customWidth="1"/>
    <col min="7" max="7" width="15.140625" customWidth="1"/>
  </cols>
  <sheetData>
    <row r="1" spans="1:12">
      <c r="A1" s="1" t="s">
        <v>0</v>
      </c>
    </row>
    <row r="4" spans="1:12">
      <c r="A4" s="1" t="s">
        <v>1</v>
      </c>
      <c r="B4" s="3" t="s">
        <v>6</v>
      </c>
      <c r="C4" s="3"/>
      <c r="D4" s="3"/>
      <c r="E4" s="3"/>
    </row>
    <row r="6" spans="1:12">
      <c r="A6" s="1" t="s">
        <v>2</v>
      </c>
      <c r="C6" s="77">
        <v>1003</v>
      </c>
      <c r="D6" s="77"/>
    </row>
    <row r="8" spans="1:12">
      <c r="A8" s="1" t="s">
        <v>3</v>
      </c>
      <c r="B8" s="77" t="s">
        <v>7</v>
      </c>
      <c r="C8" s="77"/>
      <c r="D8" s="77"/>
      <c r="E8" s="77"/>
      <c r="F8" s="77"/>
      <c r="G8" s="77"/>
    </row>
    <row r="10" spans="1:12">
      <c r="A10" s="78" t="s">
        <v>4</v>
      </c>
      <c r="B10" s="78"/>
      <c r="C10" s="78"/>
      <c r="D10" s="78"/>
      <c r="E10" s="78"/>
      <c r="F10" s="78"/>
      <c r="G10" s="2" t="s">
        <v>5</v>
      </c>
    </row>
    <row r="11" spans="1:12">
      <c r="A11" s="92" t="s">
        <v>8</v>
      </c>
      <c r="B11" s="92"/>
      <c r="C11" s="92"/>
      <c r="D11" s="92"/>
      <c r="E11" s="92"/>
      <c r="F11" s="92"/>
      <c r="G11" s="41">
        <v>303993.26</v>
      </c>
      <c r="I11" s="115"/>
      <c r="J11" s="115"/>
      <c r="K11" s="115"/>
      <c r="L11" s="115"/>
    </row>
    <row r="12" spans="1:12">
      <c r="A12" s="85" t="s">
        <v>161</v>
      </c>
      <c r="B12" s="86"/>
      <c r="C12" s="86"/>
      <c r="D12" s="86"/>
      <c r="E12" s="86"/>
      <c r="F12" s="87"/>
      <c r="G12" s="41">
        <v>12561</v>
      </c>
      <c r="I12" s="4"/>
      <c r="J12" s="4"/>
      <c r="K12" s="4"/>
      <c r="L12" s="4"/>
    </row>
    <row r="13" spans="1:12">
      <c r="A13" s="85" t="s">
        <v>173</v>
      </c>
      <c r="B13" s="86"/>
      <c r="C13" s="86"/>
      <c r="D13" s="86"/>
      <c r="E13" s="86"/>
      <c r="F13" s="87"/>
      <c r="G13" s="41">
        <v>2513</v>
      </c>
    </row>
    <row r="14" spans="1:12">
      <c r="A14" s="85" t="s">
        <v>176</v>
      </c>
      <c r="B14" s="86"/>
      <c r="C14" s="86"/>
      <c r="D14" s="86"/>
      <c r="E14" s="86"/>
      <c r="F14" s="87"/>
      <c r="G14" s="41">
        <v>1000</v>
      </c>
    </row>
    <row r="15" spans="1:12">
      <c r="A15" s="85" t="s">
        <v>147</v>
      </c>
      <c r="B15" s="86"/>
      <c r="C15" s="86"/>
      <c r="D15" s="86"/>
      <c r="E15" s="86"/>
      <c r="F15" s="87"/>
      <c r="G15" s="41">
        <v>1000</v>
      </c>
    </row>
    <row r="16" spans="1:12">
      <c r="A16" s="85" t="s">
        <v>236</v>
      </c>
      <c r="B16" s="86"/>
      <c r="C16" s="86"/>
      <c r="D16" s="86"/>
      <c r="E16" s="86"/>
      <c r="F16" s="87"/>
      <c r="G16" s="41">
        <v>629</v>
      </c>
    </row>
    <row r="17" spans="1:9">
      <c r="A17" s="85" t="s">
        <v>181</v>
      </c>
      <c r="B17" s="86"/>
      <c r="C17" s="86"/>
      <c r="D17" s="86"/>
      <c r="E17" s="86"/>
      <c r="F17" s="87"/>
      <c r="G17" s="41">
        <v>1000</v>
      </c>
    </row>
    <row r="18" spans="1:9">
      <c r="A18" s="92" t="s">
        <v>9</v>
      </c>
      <c r="B18" s="92"/>
      <c r="C18" s="92"/>
      <c r="D18" s="92"/>
      <c r="E18" s="92"/>
      <c r="F18" s="92"/>
      <c r="G18" s="41">
        <v>18515</v>
      </c>
    </row>
    <row r="19" spans="1:9">
      <c r="A19" s="92" t="s">
        <v>10</v>
      </c>
      <c r="B19" s="92"/>
      <c r="C19" s="92"/>
      <c r="D19" s="92"/>
      <c r="E19" s="92"/>
      <c r="F19" s="92"/>
      <c r="G19" s="41">
        <v>629</v>
      </c>
    </row>
    <row r="20" spans="1:9">
      <c r="A20" s="92" t="s">
        <v>174</v>
      </c>
      <c r="B20" s="92"/>
      <c r="C20" s="92"/>
      <c r="D20" s="92"/>
      <c r="E20" s="92"/>
      <c r="F20" s="92"/>
      <c r="G20" s="41">
        <v>12000</v>
      </c>
    </row>
    <row r="21" spans="1:9">
      <c r="A21" s="85" t="s">
        <v>175</v>
      </c>
      <c r="B21" s="86"/>
      <c r="C21" s="86"/>
      <c r="D21" s="86"/>
      <c r="E21" s="86"/>
      <c r="F21" s="87"/>
      <c r="G21" s="41">
        <v>3000</v>
      </c>
    </row>
    <row r="22" spans="1:9">
      <c r="A22" s="92" t="s">
        <v>11</v>
      </c>
      <c r="B22" s="92"/>
      <c r="C22" s="92"/>
      <c r="D22" s="92"/>
      <c r="E22" s="92"/>
      <c r="F22" s="92"/>
      <c r="G22" s="41">
        <v>10000</v>
      </c>
    </row>
    <row r="23" spans="1:9">
      <c r="A23" s="92" t="s">
        <v>237</v>
      </c>
      <c r="B23" s="92"/>
      <c r="C23" s="92"/>
      <c r="D23" s="92"/>
      <c r="E23" s="92"/>
      <c r="F23" s="92"/>
      <c r="G23" s="41">
        <v>4000</v>
      </c>
      <c r="I23" s="32"/>
    </row>
    <row r="24" spans="1:9">
      <c r="A24" s="85" t="s">
        <v>239</v>
      </c>
      <c r="B24" s="86"/>
      <c r="C24" s="86"/>
      <c r="D24" s="86"/>
      <c r="E24" s="86"/>
      <c r="F24" s="87"/>
      <c r="G24" s="41">
        <v>1000</v>
      </c>
    </row>
    <row r="25" spans="1:9">
      <c r="A25" s="92" t="s">
        <v>12</v>
      </c>
      <c r="B25" s="92"/>
      <c r="C25" s="92"/>
      <c r="D25" s="92"/>
      <c r="E25" s="92"/>
      <c r="F25" s="92"/>
      <c r="G25" s="41">
        <v>24000</v>
      </c>
    </row>
    <row r="26" spans="1:9">
      <c r="A26" s="92" t="s">
        <v>238</v>
      </c>
      <c r="B26" s="92"/>
      <c r="C26" s="92"/>
      <c r="D26" s="92"/>
      <c r="E26" s="92"/>
      <c r="F26" s="92"/>
      <c r="G26" s="41">
        <v>4800</v>
      </c>
    </row>
    <row r="27" spans="1:9">
      <c r="A27" s="92" t="s">
        <v>13</v>
      </c>
      <c r="B27" s="92"/>
      <c r="C27" s="92"/>
      <c r="D27" s="92"/>
      <c r="E27" s="92"/>
      <c r="F27" s="92"/>
      <c r="G27" s="41">
        <v>15000</v>
      </c>
    </row>
    <row r="28" spans="1:9">
      <c r="A28" s="78" t="s">
        <v>14</v>
      </c>
      <c r="B28" s="78"/>
      <c r="C28" s="78"/>
      <c r="D28" s="78"/>
      <c r="E28" s="78"/>
      <c r="F28" s="78"/>
      <c r="G28" s="6">
        <f>SUM(G11:G27)</f>
        <v>415640.26</v>
      </c>
    </row>
    <row r="29" spans="1:9">
      <c r="A29" s="101"/>
      <c r="B29" s="101"/>
      <c r="C29" s="101"/>
      <c r="D29" s="101"/>
      <c r="E29" s="101"/>
      <c r="F29" s="101"/>
      <c r="G29" s="26"/>
    </row>
    <row r="30" spans="1:9">
      <c r="A30" s="48"/>
      <c r="B30" s="48"/>
      <c r="C30" s="48"/>
      <c r="D30" s="48"/>
      <c r="E30" s="48"/>
      <c r="F30" s="48"/>
      <c r="G30" s="26"/>
    </row>
    <row r="31" spans="1:9">
      <c r="A31" s="1" t="s">
        <v>2</v>
      </c>
      <c r="C31" s="77">
        <v>1003</v>
      </c>
      <c r="D31" s="77"/>
    </row>
    <row r="33" spans="1:7">
      <c r="A33" s="1" t="s">
        <v>3</v>
      </c>
      <c r="B33" s="77" t="s">
        <v>234</v>
      </c>
      <c r="C33" s="77"/>
      <c r="D33" s="77"/>
      <c r="E33" s="77"/>
      <c r="F33" s="77"/>
      <c r="G33" s="77"/>
    </row>
    <row r="35" spans="1:7">
      <c r="A35" s="78" t="s">
        <v>4</v>
      </c>
      <c r="B35" s="78"/>
      <c r="C35" s="78"/>
      <c r="D35" s="78"/>
      <c r="E35" s="78"/>
      <c r="F35" s="78"/>
      <c r="G35" s="2" t="s">
        <v>5</v>
      </c>
    </row>
    <row r="36" spans="1:7">
      <c r="A36" s="92" t="s">
        <v>15</v>
      </c>
      <c r="B36" s="92"/>
      <c r="C36" s="92"/>
      <c r="D36" s="92"/>
      <c r="E36" s="92"/>
      <c r="F36" s="92"/>
      <c r="G36" s="41">
        <v>21400</v>
      </c>
    </row>
    <row r="37" spans="1:7">
      <c r="A37" s="78" t="s">
        <v>14</v>
      </c>
      <c r="B37" s="78"/>
      <c r="C37" s="78"/>
      <c r="D37" s="78"/>
      <c r="E37" s="78"/>
      <c r="F37" s="78"/>
      <c r="G37" s="6">
        <f>SUM(G36:G36)</f>
        <v>21400</v>
      </c>
    </row>
    <row r="38" spans="1:7">
      <c r="A38" s="48"/>
      <c r="B38" s="48"/>
      <c r="C38" s="48"/>
      <c r="D38" s="48"/>
      <c r="E38" s="48"/>
      <c r="F38" s="48"/>
      <c r="G38" s="26"/>
    </row>
    <row r="39" spans="1:7">
      <c r="A39" s="48"/>
      <c r="B39" s="48"/>
      <c r="C39" s="48"/>
      <c r="D39" s="48"/>
      <c r="E39" s="48"/>
      <c r="F39" s="48"/>
      <c r="G39" s="26"/>
    </row>
    <row r="40" spans="1:7">
      <c r="A40" s="1" t="s">
        <v>2</v>
      </c>
      <c r="C40" s="77">
        <v>1003</v>
      </c>
      <c r="D40" s="77"/>
    </row>
    <row r="42" spans="1:7">
      <c r="A42" s="1" t="s">
        <v>3</v>
      </c>
      <c r="B42" s="77" t="s">
        <v>233</v>
      </c>
      <c r="C42" s="77"/>
      <c r="D42" s="77"/>
      <c r="E42" s="77"/>
      <c r="F42" s="77"/>
      <c r="G42" s="77"/>
    </row>
    <row r="44" spans="1:7">
      <c r="A44" s="78" t="s">
        <v>4</v>
      </c>
      <c r="B44" s="78"/>
      <c r="C44" s="78"/>
      <c r="D44" s="78"/>
      <c r="E44" s="78"/>
      <c r="F44" s="78"/>
      <c r="G44" s="2" t="s">
        <v>5</v>
      </c>
    </row>
    <row r="45" spans="1:7">
      <c r="A45" s="92" t="s">
        <v>8</v>
      </c>
      <c r="B45" s="92"/>
      <c r="C45" s="92"/>
      <c r="D45" s="92"/>
      <c r="E45" s="92"/>
      <c r="F45" s="92"/>
      <c r="G45" s="41">
        <v>119000</v>
      </c>
    </row>
    <row r="46" spans="1:7">
      <c r="A46" s="85" t="s">
        <v>240</v>
      </c>
      <c r="B46" s="86"/>
      <c r="C46" s="86"/>
      <c r="D46" s="86"/>
      <c r="E46" s="86"/>
      <c r="F46" s="87"/>
      <c r="G46" s="41">
        <v>12561</v>
      </c>
    </row>
    <row r="47" spans="1:7">
      <c r="A47" s="85" t="s">
        <v>183</v>
      </c>
      <c r="B47" s="86"/>
      <c r="C47" s="86"/>
      <c r="D47" s="86"/>
      <c r="E47" s="86"/>
      <c r="F47" s="87"/>
      <c r="G47" s="41">
        <v>5000</v>
      </c>
    </row>
    <row r="48" spans="1:7">
      <c r="A48" s="85" t="s">
        <v>241</v>
      </c>
      <c r="B48" s="86"/>
      <c r="C48" s="86"/>
      <c r="D48" s="86"/>
      <c r="E48" s="86"/>
      <c r="F48" s="87"/>
      <c r="G48" s="41">
        <v>100</v>
      </c>
    </row>
    <row r="49" spans="1:7">
      <c r="A49" s="85" t="s">
        <v>72</v>
      </c>
      <c r="B49" s="86"/>
      <c r="C49" s="86"/>
      <c r="D49" s="86"/>
      <c r="E49" s="86"/>
      <c r="F49" s="87"/>
      <c r="G49" s="41">
        <v>20198</v>
      </c>
    </row>
    <row r="50" spans="1:7">
      <c r="A50" s="85" t="s">
        <v>242</v>
      </c>
      <c r="B50" s="86"/>
      <c r="C50" s="86"/>
      <c r="D50" s="86"/>
      <c r="E50" s="86"/>
      <c r="F50" s="87"/>
      <c r="G50" s="41">
        <v>1000</v>
      </c>
    </row>
    <row r="51" spans="1:7">
      <c r="A51" s="85" t="s">
        <v>11</v>
      </c>
      <c r="B51" s="86"/>
      <c r="C51" s="86"/>
      <c r="D51" s="86"/>
      <c r="E51" s="86"/>
      <c r="F51" s="87"/>
      <c r="G51" s="41">
        <v>2000</v>
      </c>
    </row>
    <row r="52" spans="1:7">
      <c r="A52" s="85" t="s">
        <v>244</v>
      </c>
      <c r="B52" s="86"/>
      <c r="C52" s="86"/>
      <c r="D52" s="86"/>
      <c r="E52" s="86"/>
      <c r="F52" s="87"/>
      <c r="G52" s="41">
        <v>7537</v>
      </c>
    </row>
    <row r="53" spans="1:7">
      <c r="A53" s="85" t="s">
        <v>26</v>
      </c>
      <c r="B53" s="86"/>
      <c r="C53" s="86"/>
      <c r="D53" s="86"/>
      <c r="E53" s="86"/>
      <c r="F53" s="87"/>
      <c r="G53" s="41">
        <v>9798</v>
      </c>
    </row>
    <row r="54" spans="1:7">
      <c r="A54" s="85" t="s">
        <v>245</v>
      </c>
      <c r="B54" s="86"/>
      <c r="C54" s="86"/>
      <c r="D54" s="86"/>
      <c r="E54" s="86"/>
      <c r="F54" s="87"/>
      <c r="G54" s="41">
        <v>9500</v>
      </c>
    </row>
    <row r="55" spans="1:7">
      <c r="A55" s="85" t="s">
        <v>147</v>
      </c>
      <c r="B55" s="86"/>
      <c r="C55" s="86"/>
      <c r="D55" s="86"/>
      <c r="E55" s="86"/>
      <c r="F55" s="87"/>
      <c r="G55" s="41">
        <v>200</v>
      </c>
    </row>
    <row r="56" spans="1:7">
      <c r="A56" s="92" t="s">
        <v>243</v>
      </c>
      <c r="B56" s="92"/>
      <c r="C56" s="92"/>
      <c r="D56" s="92"/>
      <c r="E56" s="92"/>
      <c r="F56" s="92"/>
      <c r="G56" s="41">
        <v>1000</v>
      </c>
    </row>
    <row r="57" spans="1:7">
      <c r="A57" s="78" t="s">
        <v>14</v>
      </c>
      <c r="B57" s="78"/>
      <c r="C57" s="78"/>
      <c r="D57" s="78"/>
      <c r="E57" s="78"/>
      <c r="F57" s="78"/>
      <c r="G57" s="6">
        <f>SUM(G45:G56)</f>
        <v>187894</v>
      </c>
    </row>
    <row r="58" spans="1:7">
      <c r="A58" s="48"/>
      <c r="B58" s="48"/>
      <c r="C58" s="48"/>
      <c r="D58" s="48"/>
      <c r="E58" s="48"/>
      <c r="F58" s="48"/>
      <c r="G58" s="26"/>
    </row>
    <row r="59" spans="1:7">
      <c r="A59" s="48"/>
      <c r="B59" s="48"/>
      <c r="C59" s="48"/>
      <c r="D59" s="48"/>
      <c r="E59" s="48"/>
      <c r="F59" s="48"/>
      <c r="G59" s="26"/>
    </row>
    <row r="60" spans="1:7">
      <c r="A60" s="101"/>
      <c r="B60" s="101"/>
      <c r="C60" s="101"/>
      <c r="D60" s="101"/>
      <c r="E60" s="101"/>
      <c r="F60" s="101"/>
      <c r="G60" s="26"/>
    </row>
    <row r="61" spans="1:7">
      <c r="A61" s="101"/>
      <c r="B61" s="101"/>
      <c r="C61" s="101"/>
      <c r="D61" s="101"/>
      <c r="E61" s="101"/>
      <c r="F61" s="101"/>
      <c r="G61" s="26"/>
    </row>
    <row r="62" spans="1:7">
      <c r="A62" s="1" t="s">
        <v>2</v>
      </c>
      <c r="B62" s="32"/>
      <c r="C62" s="77">
        <v>1003</v>
      </c>
      <c r="D62" s="77"/>
      <c r="E62" s="32"/>
      <c r="F62" s="32"/>
      <c r="G62" s="32"/>
    </row>
    <row r="63" spans="1:7">
      <c r="A63" s="32"/>
      <c r="B63" s="32"/>
      <c r="C63" s="32"/>
      <c r="D63" s="32"/>
      <c r="E63" s="32"/>
      <c r="F63" s="32"/>
      <c r="G63" s="32"/>
    </row>
    <row r="64" spans="1:7">
      <c r="A64" s="1" t="s">
        <v>3</v>
      </c>
      <c r="B64" s="77" t="s">
        <v>235</v>
      </c>
      <c r="C64" s="77"/>
      <c r="D64" s="77"/>
      <c r="E64" s="77"/>
      <c r="F64" s="77"/>
      <c r="G64" s="77"/>
    </row>
    <row r="65" spans="1:7">
      <c r="A65" s="101"/>
      <c r="B65" s="101"/>
      <c r="C65" s="101"/>
      <c r="D65" s="101"/>
      <c r="E65" s="101"/>
      <c r="F65" s="101"/>
      <c r="G65" s="26"/>
    </row>
    <row r="66" spans="1:7">
      <c r="A66" s="78" t="s">
        <v>4</v>
      </c>
      <c r="B66" s="78"/>
      <c r="C66" s="78"/>
      <c r="D66" s="78"/>
      <c r="E66" s="78"/>
      <c r="F66" s="78"/>
      <c r="G66" s="10" t="s">
        <v>5</v>
      </c>
    </row>
    <row r="67" spans="1:7">
      <c r="A67" s="92" t="s">
        <v>145</v>
      </c>
      <c r="B67" s="92"/>
      <c r="C67" s="92"/>
      <c r="D67" s="92"/>
      <c r="E67" s="92"/>
      <c r="F67" s="92"/>
      <c r="G67" s="41">
        <v>2512</v>
      </c>
    </row>
    <row r="68" spans="1:7">
      <c r="A68" s="78" t="s">
        <v>14</v>
      </c>
      <c r="B68" s="78"/>
      <c r="C68" s="78"/>
      <c r="D68" s="78"/>
      <c r="E68" s="78"/>
      <c r="F68" s="78"/>
      <c r="G68" s="11">
        <f>SUM(G67)</f>
        <v>2512</v>
      </c>
    </row>
    <row r="69" spans="1:7">
      <c r="A69" s="17"/>
      <c r="B69" s="17"/>
      <c r="C69" s="17"/>
      <c r="D69" s="17"/>
      <c r="E69" s="17"/>
      <c r="F69" s="17"/>
      <c r="G69" s="18"/>
    </row>
    <row r="70" spans="1:7">
      <c r="A70" s="119"/>
      <c r="B70" s="119"/>
      <c r="C70" s="119"/>
      <c r="D70" s="119"/>
      <c r="E70" s="119"/>
      <c r="F70" s="119"/>
      <c r="G70" s="49"/>
    </row>
    <row r="71" spans="1:7">
      <c r="A71" s="1" t="s">
        <v>2</v>
      </c>
      <c r="B71" s="32"/>
      <c r="C71" s="77">
        <v>1003</v>
      </c>
      <c r="D71" s="77"/>
      <c r="E71" s="32"/>
      <c r="F71" s="32"/>
      <c r="G71" s="32"/>
    </row>
    <row r="72" spans="1:7">
      <c r="A72" s="32"/>
      <c r="B72" s="32"/>
      <c r="C72" s="32"/>
      <c r="D72" s="32"/>
      <c r="E72" s="32"/>
      <c r="F72" s="32"/>
      <c r="G72" s="32"/>
    </row>
    <row r="73" spans="1:7">
      <c r="A73" s="1" t="s">
        <v>3</v>
      </c>
      <c r="B73" s="77" t="s">
        <v>16</v>
      </c>
      <c r="C73" s="77"/>
      <c r="D73" s="77"/>
      <c r="E73" s="77"/>
      <c r="F73" s="77"/>
      <c r="G73" s="77"/>
    </row>
    <row r="74" spans="1:7">
      <c r="A74" s="120"/>
      <c r="B74" s="120"/>
      <c r="C74" s="120"/>
      <c r="D74" s="120"/>
      <c r="E74" s="120"/>
      <c r="F74" s="120"/>
      <c r="G74" s="32"/>
    </row>
    <row r="75" spans="1:7">
      <c r="A75" s="78" t="s">
        <v>4</v>
      </c>
      <c r="B75" s="78"/>
      <c r="C75" s="78"/>
      <c r="D75" s="78"/>
      <c r="E75" s="78"/>
      <c r="F75" s="78"/>
      <c r="G75" s="10" t="s">
        <v>5</v>
      </c>
    </row>
    <row r="76" spans="1:7">
      <c r="A76" s="92" t="s">
        <v>17</v>
      </c>
      <c r="B76" s="92"/>
      <c r="C76" s="92"/>
      <c r="D76" s="92"/>
      <c r="E76" s="92"/>
      <c r="F76" s="92"/>
      <c r="G76" s="41">
        <v>28050</v>
      </c>
    </row>
    <row r="77" spans="1:7">
      <c r="A77" s="78" t="s">
        <v>14</v>
      </c>
      <c r="B77" s="78"/>
      <c r="C77" s="78"/>
      <c r="D77" s="78"/>
      <c r="E77" s="78"/>
      <c r="F77" s="78"/>
      <c r="G77" s="11">
        <f>SUM(G76)</f>
        <v>28050</v>
      </c>
    </row>
    <row r="78" spans="1:7">
      <c r="A78" s="17"/>
      <c r="B78" s="17"/>
      <c r="C78" s="17"/>
      <c r="D78" s="17"/>
      <c r="E78" s="17"/>
      <c r="F78" s="17"/>
      <c r="G78" s="18"/>
    </row>
    <row r="79" spans="1:7">
      <c r="A79" s="17"/>
      <c r="B79" s="17"/>
      <c r="C79" s="17"/>
      <c r="D79" s="17"/>
      <c r="E79" s="17"/>
      <c r="F79" s="17"/>
      <c r="G79" s="18"/>
    </row>
    <row r="80" spans="1:7">
      <c r="A80" s="17"/>
      <c r="B80" s="17"/>
      <c r="C80" s="17"/>
      <c r="D80" s="17"/>
      <c r="E80" s="17"/>
      <c r="F80" s="17"/>
      <c r="G80" s="18"/>
    </row>
    <row r="81" spans="1:7">
      <c r="A81" s="120"/>
      <c r="B81" s="120"/>
      <c r="C81" s="120"/>
      <c r="D81" s="120"/>
      <c r="E81" s="120"/>
      <c r="F81" s="120"/>
      <c r="G81" s="32"/>
    </row>
    <row r="82" spans="1:7">
      <c r="A82" s="1" t="s">
        <v>2</v>
      </c>
      <c r="B82" s="32"/>
      <c r="C82" s="77">
        <v>1003</v>
      </c>
      <c r="D82" s="77"/>
      <c r="E82" s="32"/>
      <c r="F82" s="32"/>
      <c r="G82" s="32"/>
    </row>
    <row r="83" spans="1:7">
      <c r="A83" s="32"/>
      <c r="B83" s="32"/>
      <c r="C83" s="32"/>
      <c r="D83" s="32"/>
      <c r="E83" s="32"/>
      <c r="F83" s="32"/>
      <c r="G83" s="32"/>
    </row>
    <row r="84" spans="1:7">
      <c r="A84" s="1" t="s">
        <v>3</v>
      </c>
      <c r="B84" s="77" t="s">
        <v>18</v>
      </c>
      <c r="C84" s="77"/>
      <c r="D84" s="77"/>
      <c r="E84" s="77"/>
      <c r="F84" s="77"/>
      <c r="G84" s="77"/>
    </row>
    <row r="85" spans="1:7">
      <c r="A85" s="120"/>
      <c r="B85" s="120"/>
      <c r="C85" s="120"/>
      <c r="D85" s="120"/>
      <c r="E85" s="120"/>
      <c r="F85" s="120"/>
      <c r="G85" s="32"/>
    </row>
    <row r="86" spans="1:7">
      <c r="A86" s="78" t="s">
        <v>4</v>
      </c>
      <c r="B86" s="78"/>
      <c r="C86" s="78"/>
      <c r="D86" s="78"/>
      <c r="E86" s="78"/>
      <c r="F86" s="78"/>
      <c r="G86" s="10" t="s">
        <v>5</v>
      </c>
    </row>
    <row r="87" spans="1:7">
      <c r="A87" s="92" t="s">
        <v>19</v>
      </c>
      <c r="B87" s="92"/>
      <c r="C87" s="92"/>
      <c r="D87" s="92"/>
      <c r="E87" s="92"/>
      <c r="F87" s="92"/>
      <c r="G87" s="41">
        <v>1396</v>
      </c>
    </row>
    <row r="88" spans="1:7">
      <c r="A88" s="78" t="s">
        <v>14</v>
      </c>
      <c r="B88" s="78"/>
      <c r="C88" s="78"/>
      <c r="D88" s="78"/>
      <c r="E88" s="78"/>
      <c r="F88" s="78"/>
      <c r="G88" s="11">
        <f>SUM(G87)</f>
        <v>1396</v>
      </c>
    </row>
    <row r="89" spans="1:7">
      <c r="A89" s="120"/>
      <c r="B89" s="120"/>
      <c r="C89" s="120"/>
      <c r="D89" s="120"/>
      <c r="E89" s="120"/>
      <c r="F89" s="120"/>
      <c r="G89" s="32"/>
    </row>
    <row r="90" spans="1:7">
      <c r="A90" s="1" t="s">
        <v>2</v>
      </c>
      <c r="B90" s="32"/>
      <c r="C90" s="77">
        <v>1003</v>
      </c>
      <c r="D90" s="77"/>
      <c r="E90" s="32"/>
      <c r="F90" s="32"/>
      <c r="G90" s="32"/>
    </row>
    <row r="91" spans="1:7">
      <c r="A91" s="32"/>
      <c r="B91" s="32"/>
      <c r="C91" s="32"/>
      <c r="D91" s="32"/>
      <c r="E91" s="32"/>
      <c r="F91" s="32"/>
      <c r="G91" s="32"/>
    </row>
    <row r="92" spans="1:7">
      <c r="A92" s="1" t="s">
        <v>3</v>
      </c>
      <c r="B92" s="77" t="s">
        <v>232</v>
      </c>
      <c r="C92" s="77"/>
      <c r="D92" s="77"/>
      <c r="E92" s="77"/>
      <c r="F92" s="77"/>
      <c r="G92" s="77"/>
    </row>
    <row r="93" spans="1:7">
      <c r="A93" s="120"/>
      <c r="B93" s="120"/>
      <c r="C93" s="120"/>
      <c r="D93" s="120"/>
      <c r="E93" s="120"/>
      <c r="F93" s="120"/>
      <c r="G93" s="32"/>
    </row>
    <row r="94" spans="1:7">
      <c r="A94" s="78" t="s">
        <v>4</v>
      </c>
      <c r="B94" s="78"/>
      <c r="C94" s="78"/>
      <c r="D94" s="78"/>
      <c r="E94" s="78"/>
      <c r="F94" s="78"/>
      <c r="G94" s="10" t="s">
        <v>5</v>
      </c>
    </row>
    <row r="95" spans="1:7">
      <c r="A95" s="92" t="s">
        <v>21</v>
      </c>
      <c r="B95" s="92"/>
      <c r="C95" s="92"/>
      <c r="D95" s="92"/>
      <c r="E95" s="92"/>
      <c r="F95" s="92"/>
      <c r="G95" s="41">
        <v>2513</v>
      </c>
    </row>
    <row r="96" spans="1:7">
      <c r="A96" s="78" t="s">
        <v>14</v>
      </c>
      <c r="B96" s="78"/>
      <c r="C96" s="78"/>
      <c r="D96" s="78"/>
      <c r="E96" s="78"/>
      <c r="F96" s="78"/>
      <c r="G96" s="11">
        <f>SUM(G95)</f>
        <v>2513</v>
      </c>
    </row>
    <row r="97" spans="1:7">
      <c r="A97" s="89" t="s">
        <v>291</v>
      </c>
      <c r="B97" s="89"/>
      <c r="C97" s="89"/>
      <c r="D97" s="89"/>
      <c r="E97" s="89"/>
      <c r="F97" s="89"/>
      <c r="G97" s="12">
        <f>G28+G37+G57+G68+G77+G88+G96</f>
        <v>659405.26</v>
      </c>
    </row>
    <row r="98" spans="1:7">
      <c r="A98" s="120"/>
      <c r="B98" s="120"/>
      <c r="C98" s="120"/>
      <c r="D98" s="120"/>
      <c r="E98" s="120"/>
      <c r="F98" s="120"/>
      <c r="G98" s="32"/>
    </row>
    <row r="99" spans="1:7">
      <c r="A99" s="1" t="s">
        <v>2</v>
      </c>
      <c r="B99" s="32"/>
      <c r="C99" s="116">
        <v>1</v>
      </c>
      <c r="D99" s="116"/>
      <c r="E99" s="32"/>
      <c r="F99" s="32"/>
      <c r="G99" s="32"/>
    </row>
    <row r="100" spans="1:7">
      <c r="A100" s="32"/>
      <c r="B100" s="32"/>
      <c r="C100" s="32"/>
      <c r="D100" s="32"/>
      <c r="E100" s="32"/>
      <c r="F100" s="32"/>
      <c r="G100" s="32"/>
    </row>
    <row r="101" spans="1:7">
      <c r="A101" s="1" t="s">
        <v>3</v>
      </c>
      <c r="B101" s="77" t="s">
        <v>246</v>
      </c>
      <c r="C101" s="77"/>
      <c r="D101" s="77"/>
      <c r="E101" s="77"/>
      <c r="F101" s="77"/>
      <c r="G101" s="77"/>
    </row>
    <row r="102" spans="1:7">
      <c r="A102" s="32"/>
      <c r="B102" s="32"/>
      <c r="C102" s="32"/>
      <c r="D102" s="32"/>
      <c r="E102" s="32"/>
      <c r="F102" s="32"/>
      <c r="G102" s="32"/>
    </row>
    <row r="103" spans="1:7">
      <c r="A103" s="78" t="s">
        <v>4</v>
      </c>
      <c r="B103" s="78"/>
      <c r="C103" s="78"/>
      <c r="D103" s="78"/>
      <c r="E103" s="78"/>
      <c r="F103" s="78"/>
      <c r="G103" s="2" t="s">
        <v>5</v>
      </c>
    </row>
    <row r="104" spans="1:7">
      <c r="A104" s="92" t="s">
        <v>8</v>
      </c>
      <c r="B104" s="92"/>
      <c r="C104" s="92"/>
      <c r="D104" s="92"/>
      <c r="E104" s="92"/>
      <c r="F104" s="92"/>
      <c r="G104" s="41">
        <v>69050</v>
      </c>
    </row>
    <row r="105" spans="1:7">
      <c r="A105" s="92" t="s">
        <v>15</v>
      </c>
      <c r="B105" s="92"/>
      <c r="C105" s="92"/>
      <c r="D105" s="92"/>
      <c r="E105" s="92"/>
      <c r="F105" s="92"/>
      <c r="G105" s="41">
        <v>12599</v>
      </c>
    </row>
    <row r="106" spans="1:7">
      <c r="A106" s="85" t="s">
        <v>248</v>
      </c>
      <c r="B106" s="86"/>
      <c r="C106" s="86"/>
      <c r="D106" s="86"/>
      <c r="E106" s="86"/>
      <c r="F106" s="87"/>
      <c r="G106" s="41">
        <v>2520</v>
      </c>
    </row>
    <row r="107" spans="1:7">
      <c r="A107" s="92" t="s">
        <v>173</v>
      </c>
      <c r="B107" s="92"/>
      <c r="C107" s="92"/>
      <c r="D107" s="92"/>
      <c r="E107" s="92"/>
      <c r="F107" s="92"/>
      <c r="G107" s="41">
        <v>2512</v>
      </c>
    </row>
    <row r="108" spans="1:7">
      <c r="A108" s="85" t="s">
        <v>72</v>
      </c>
      <c r="B108" s="86"/>
      <c r="C108" s="86"/>
      <c r="D108" s="86"/>
      <c r="E108" s="86"/>
      <c r="F108" s="87"/>
      <c r="G108" s="41">
        <v>3703</v>
      </c>
    </row>
    <row r="109" spans="1:7">
      <c r="A109" s="85" t="s">
        <v>73</v>
      </c>
      <c r="B109" s="86"/>
      <c r="C109" s="86"/>
      <c r="D109" s="86"/>
      <c r="E109" s="86"/>
      <c r="F109" s="87"/>
      <c r="G109" s="41">
        <v>629</v>
      </c>
    </row>
    <row r="110" spans="1:7">
      <c r="A110" s="85" t="s">
        <v>11</v>
      </c>
      <c r="B110" s="86"/>
      <c r="C110" s="86"/>
      <c r="D110" s="86"/>
      <c r="E110" s="86"/>
      <c r="F110" s="87"/>
      <c r="G110" s="41">
        <v>3000</v>
      </c>
    </row>
    <row r="111" spans="1:7">
      <c r="A111" s="85" t="s">
        <v>25</v>
      </c>
      <c r="B111" s="86"/>
      <c r="C111" s="86"/>
      <c r="D111" s="86"/>
      <c r="E111" s="86"/>
      <c r="F111" s="87"/>
      <c r="G111" s="41">
        <v>12560</v>
      </c>
    </row>
    <row r="112" spans="1:7">
      <c r="A112" s="85" t="s">
        <v>156</v>
      </c>
      <c r="B112" s="86"/>
      <c r="C112" s="86"/>
      <c r="D112" s="86"/>
      <c r="E112" s="86"/>
      <c r="F112" s="87"/>
      <c r="G112" s="41">
        <v>12560</v>
      </c>
    </row>
    <row r="113" spans="1:7">
      <c r="A113" s="85" t="s">
        <v>177</v>
      </c>
      <c r="B113" s="86"/>
      <c r="C113" s="86"/>
      <c r="D113" s="86"/>
      <c r="E113" s="86"/>
      <c r="F113" s="87"/>
      <c r="G113" s="41">
        <v>1000</v>
      </c>
    </row>
    <row r="114" spans="1:7">
      <c r="A114" s="78" t="s">
        <v>14</v>
      </c>
      <c r="B114" s="78"/>
      <c r="C114" s="78"/>
      <c r="D114" s="78"/>
      <c r="E114" s="78"/>
      <c r="F114" s="78"/>
      <c r="G114" s="11">
        <f>SUM(G104:G113)</f>
        <v>120133</v>
      </c>
    </row>
    <row r="115" spans="1:7">
      <c r="A115" s="17"/>
      <c r="B115" s="17"/>
      <c r="C115" s="17"/>
      <c r="D115" s="17"/>
      <c r="E115" s="17"/>
      <c r="F115" s="17"/>
      <c r="G115" s="18"/>
    </row>
    <row r="116" spans="1:7">
      <c r="A116" s="17"/>
      <c r="B116" s="17"/>
      <c r="C116" s="17"/>
      <c r="D116" s="17"/>
      <c r="E116" s="17"/>
      <c r="F116" s="17"/>
      <c r="G116" s="18"/>
    </row>
    <row r="117" spans="1:7">
      <c r="A117" s="17"/>
      <c r="B117" s="17"/>
      <c r="C117" s="17"/>
      <c r="D117" s="17"/>
      <c r="E117" s="17"/>
      <c r="F117" s="17"/>
      <c r="G117" s="18"/>
    </row>
    <row r="118" spans="1:7">
      <c r="A118" s="17"/>
      <c r="B118" s="17"/>
      <c r="C118" s="17"/>
      <c r="D118" s="17"/>
      <c r="E118" s="17"/>
      <c r="F118" s="17"/>
      <c r="G118" s="18"/>
    </row>
    <row r="119" spans="1:7">
      <c r="A119" s="1" t="s">
        <v>3</v>
      </c>
      <c r="B119" s="77" t="s">
        <v>23</v>
      </c>
      <c r="C119" s="77"/>
      <c r="D119" s="77"/>
      <c r="E119" s="77"/>
      <c r="F119" s="77"/>
      <c r="G119" s="77"/>
    </row>
    <row r="120" spans="1:7">
      <c r="A120" s="32"/>
      <c r="B120" s="32"/>
      <c r="C120" s="32"/>
      <c r="D120" s="32"/>
      <c r="E120" s="32"/>
      <c r="F120" s="32"/>
      <c r="G120" s="32"/>
    </row>
    <row r="121" spans="1:7">
      <c r="A121" s="78" t="s">
        <v>4</v>
      </c>
      <c r="B121" s="78"/>
      <c r="C121" s="78"/>
      <c r="D121" s="78"/>
      <c r="E121" s="78"/>
      <c r="F121" s="78"/>
      <c r="G121" s="2" t="s">
        <v>5</v>
      </c>
    </row>
    <row r="122" spans="1:7">
      <c r="A122" s="92" t="s">
        <v>178</v>
      </c>
      <c r="B122" s="92"/>
      <c r="C122" s="92"/>
      <c r="D122" s="92"/>
      <c r="E122" s="92"/>
      <c r="F122" s="92"/>
      <c r="G122" s="41">
        <v>37682</v>
      </c>
    </row>
    <row r="123" spans="1:7">
      <c r="A123" s="92" t="s">
        <v>179</v>
      </c>
      <c r="B123" s="92"/>
      <c r="C123" s="92"/>
      <c r="D123" s="92"/>
      <c r="E123" s="92"/>
      <c r="F123" s="92"/>
      <c r="G123" s="41">
        <v>5000</v>
      </c>
    </row>
    <row r="124" spans="1:7">
      <c r="A124" s="85" t="s">
        <v>177</v>
      </c>
      <c r="B124" s="86"/>
      <c r="C124" s="86"/>
      <c r="D124" s="86"/>
      <c r="E124" s="86"/>
      <c r="F124" s="87"/>
      <c r="G124" s="41">
        <v>3000</v>
      </c>
    </row>
    <row r="125" spans="1:7">
      <c r="A125" s="92" t="s">
        <v>160</v>
      </c>
      <c r="B125" s="92"/>
      <c r="C125" s="92"/>
      <c r="D125" s="92"/>
      <c r="E125" s="92"/>
      <c r="F125" s="92"/>
      <c r="G125" s="41">
        <v>2000</v>
      </c>
    </row>
    <row r="126" spans="1:7">
      <c r="A126" s="78" t="s">
        <v>14</v>
      </c>
      <c r="B126" s="78"/>
      <c r="C126" s="78"/>
      <c r="D126" s="78"/>
      <c r="E126" s="78"/>
      <c r="F126" s="78"/>
      <c r="G126" s="11">
        <f>SUM(G122:G125)</f>
        <v>47682</v>
      </c>
    </row>
    <row r="127" spans="1:7">
      <c r="A127" s="17"/>
      <c r="B127" s="17"/>
      <c r="C127" s="17"/>
      <c r="D127" s="17"/>
      <c r="E127" s="17"/>
      <c r="F127" s="17"/>
      <c r="G127" s="18"/>
    </row>
    <row r="128" spans="1:7">
      <c r="A128" s="117"/>
      <c r="B128" s="117"/>
      <c r="C128" s="117"/>
      <c r="D128" s="117"/>
      <c r="E128" s="117"/>
      <c r="F128" s="117"/>
      <c r="G128" s="16"/>
    </row>
    <row r="129" spans="1:7">
      <c r="A129" s="1" t="s">
        <v>2</v>
      </c>
      <c r="B129" s="32"/>
      <c r="C129" s="116">
        <v>1</v>
      </c>
      <c r="D129" s="116"/>
      <c r="E129" s="32"/>
      <c r="F129" s="32"/>
      <c r="G129" s="32"/>
    </row>
    <row r="130" spans="1:7">
      <c r="A130" s="32"/>
      <c r="B130" s="32"/>
      <c r="C130" s="32"/>
      <c r="D130" s="32"/>
      <c r="E130" s="32"/>
      <c r="F130" s="32"/>
      <c r="G130" s="32"/>
    </row>
    <row r="131" spans="1:7">
      <c r="A131" s="1" t="s">
        <v>3</v>
      </c>
      <c r="B131" s="77" t="s">
        <v>24</v>
      </c>
      <c r="C131" s="77"/>
      <c r="D131" s="77"/>
      <c r="E131" s="77"/>
      <c r="F131" s="77"/>
      <c r="G131" s="77"/>
    </row>
    <row r="132" spans="1:7">
      <c r="A132" s="32"/>
      <c r="B132" s="32"/>
      <c r="C132" s="32"/>
      <c r="D132" s="32"/>
      <c r="E132" s="32"/>
      <c r="F132" s="32"/>
      <c r="G132" s="32"/>
    </row>
    <row r="133" spans="1:7">
      <c r="A133" s="78" t="s">
        <v>4</v>
      </c>
      <c r="B133" s="78"/>
      <c r="C133" s="78"/>
      <c r="D133" s="78"/>
      <c r="E133" s="78"/>
      <c r="F133" s="78"/>
      <c r="G133" s="2" t="s">
        <v>5</v>
      </c>
    </row>
    <row r="134" spans="1:7">
      <c r="A134" s="92" t="s">
        <v>253</v>
      </c>
      <c r="B134" s="92"/>
      <c r="C134" s="92"/>
      <c r="D134" s="92"/>
      <c r="E134" s="92"/>
      <c r="F134" s="92"/>
      <c r="G134" s="41">
        <v>100000</v>
      </c>
    </row>
    <row r="135" spans="1:7">
      <c r="A135" s="78" t="s">
        <v>14</v>
      </c>
      <c r="B135" s="78"/>
      <c r="C135" s="78"/>
      <c r="D135" s="78"/>
      <c r="E135" s="78"/>
      <c r="F135" s="78"/>
      <c r="G135" s="11">
        <f>SUM(G134:G134)</f>
        <v>100000</v>
      </c>
    </row>
    <row r="136" spans="1:7">
      <c r="A136" s="17"/>
      <c r="B136" s="17"/>
      <c r="C136" s="17"/>
      <c r="D136" s="17"/>
      <c r="E136" s="17"/>
      <c r="F136" s="17"/>
      <c r="G136" s="18"/>
    </row>
    <row r="137" spans="1:7">
      <c r="A137" s="17"/>
      <c r="B137" s="17"/>
      <c r="C137" s="17"/>
      <c r="D137" s="17"/>
      <c r="E137" s="17"/>
      <c r="F137" s="17"/>
      <c r="G137" s="18"/>
    </row>
    <row r="138" spans="1:7">
      <c r="A138" s="1" t="s">
        <v>2</v>
      </c>
      <c r="B138" s="32"/>
      <c r="C138" s="116">
        <v>1</v>
      </c>
      <c r="D138" s="116"/>
      <c r="E138" s="32"/>
      <c r="F138" s="32"/>
      <c r="G138" s="32"/>
    </row>
    <row r="139" spans="1:7">
      <c r="A139" s="32"/>
      <c r="B139" s="32"/>
      <c r="C139" s="32"/>
      <c r="D139" s="32"/>
      <c r="E139" s="32"/>
      <c r="F139" s="32"/>
      <c r="G139" s="32"/>
    </row>
    <row r="140" spans="1:7">
      <c r="A140" s="1" t="s">
        <v>3</v>
      </c>
      <c r="B140" s="77" t="s">
        <v>247</v>
      </c>
      <c r="C140" s="77"/>
      <c r="D140" s="77"/>
      <c r="E140" s="77"/>
      <c r="F140" s="77"/>
      <c r="G140" s="77"/>
    </row>
    <row r="141" spans="1:7">
      <c r="A141" s="32"/>
      <c r="B141" s="32"/>
      <c r="C141" s="32"/>
      <c r="D141" s="32"/>
      <c r="E141" s="32"/>
      <c r="F141" s="32"/>
      <c r="G141" s="32"/>
    </row>
    <row r="142" spans="1:7">
      <c r="A142" s="78" t="s">
        <v>4</v>
      </c>
      <c r="B142" s="78"/>
      <c r="C142" s="78"/>
      <c r="D142" s="78"/>
      <c r="E142" s="78"/>
      <c r="F142" s="78"/>
      <c r="G142" s="2" t="s">
        <v>5</v>
      </c>
    </row>
    <row r="143" spans="1:7">
      <c r="A143" s="85" t="s">
        <v>249</v>
      </c>
      <c r="B143" s="86"/>
      <c r="C143" s="86"/>
      <c r="D143" s="86"/>
      <c r="E143" s="86"/>
      <c r="F143" s="87"/>
      <c r="G143" s="62">
        <v>3000</v>
      </c>
    </row>
    <row r="144" spans="1:7">
      <c r="A144" s="92" t="s">
        <v>250</v>
      </c>
      <c r="B144" s="92"/>
      <c r="C144" s="92"/>
      <c r="D144" s="92"/>
      <c r="E144" s="92"/>
      <c r="F144" s="92"/>
      <c r="G144" s="41">
        <v>6000</v>
      </c>
    </row>
    <row r="145" spans="1:7">
      <c r="A145" s="78" t="s">
        <v>14</v>
      </c>
      <c r="B145" s="78"/>
      <c r="C145" s="78"/>
      <c r="D145" s="78"/>
      <c r="E145" s="78"/>
      <c r="F145" s="78"/>
      <c r="G145" s="11">
        <f>SUM(G143:G144)</f>
        <v>9000</v>
      </c>
    </row>
    <row r="146" spans="1:7">
      <c r="A146" s="17"/>
      <c r="B146" s="17"/>
      <c r="C146" s="17"/>
      <c r="D146" s="17"/>
      <c r="E146" s="17"/>
      <c r="F146" s="17"/>
      <c r="G146" s="18"/>
    </row>
    <row r="147" spans="1:7">
      <c r="A147" s="17"/>
      <c r="B147" s="17"/>
      <c r="C147" s="17"/>
      <c r="D147" s="17"/>
      <c r="E147" s="17"/>
      <c r="F147" s="17"/>
      <c r="G147" s="18"/>
    </row>
    <row r="148" spans="1:7">
      <c r="A148" s="1" t="s">
        <v>2</v>
      </c>
      <c r="B148" s="32"/>
      <c r="C148" s="77">
        <v>1</v>
      </c>
      <c r="D148" s="77"/>
      <c r="E148" s="32"/>
      <c r="F148" s="32"/>
      <c r="G148" s="32"/>
    </row>
    <row r="149" spans="1:7">
      <c r="A149" s="32"/>
      <c r="B149" s="32"/>
      <c r="C149" s="32"/>
      <c r="D149" s="32"/>
      <c r="E149" s="32"/>
      <c r="F149" s="32"/>
      <c r="G149" s="32"/>
    </row>
    <row r="150" spans="1:7">
      <c r="A150" s="1" t="s">
        <v>3</v>
      </c>
      <c r="B150" s="77" t="s">
        <v>22</v>
      </c>
      <c r="C150" s="77"/>
      <c r="D150" s="77"/>
      <c r="E150" s="77"/>
      <c r="F150" s="77"/>
      <c r="G150" s="77"/>
    </row>
    <row r="151" spans="1:7">
      <c r="A151" s="32"/>
      <c r="B151" s="32"/>
      <c r="C151" s="32"/>
      <c r="D151" s="32"/>
      <c r="E151" s="32"/>
      <c r="F151" s="32"/>
      <c r="G151" s="32"/>
    </row>
    <row r="152" spans="1:7">
      <c r="A152" s="78" t="s">
        <v>4</v>
      </c>
      <c r="B152" s="78"/>
      <c r="C152" s="78"/>
      <c r="D152" s="78"/>
      <c r="E152" s="78"/>
      <c r="F152" s="78"/>
      <c r="G152" s="2" t="s">
        <v>5</v>
      </c>
    </row>
    <row r="153" spans="1:7">
      <c r="A153" s="85" t="s">
        <v>251</v>
      </c>
      <c r="B153" s="86"/>
      <c r="C153" s="86"/>
      <c r="D153" s="86"/>
      <c r="E153" s="86"/>
      <c r="F153" s="87"/>
      <c r="G153" s="55">
        <v>20000</v>
      </c>
    </row>
    <row r="154" spans="1:7">
      <c r="A154" s="92" t="s">
        <v>252</v>
      </c>
      <c r="B154" s="92"/>
      <c r="C154" s="92"/>
      <c r="D154" s="92"/>
      <c r="E154" s="92"/>
      <c r="F154" s="92"/>
      <c r="G154" s="41">
        <v>36000</v>
      </c>
    </row>
    <row r="155" spans="1:7">
      <c r="A155" s="78" t="s">
        <v>14</v>
      </c>
      <c r="B155" s="78"/>
      <c r="C155" s="78"/>
      <c r="D155" s="78"/>
      <c r="E155" s="78"/>
      <c r="F155" s="78"/>
      <c r="G155" s="11">
        <f>SUM(G153:G154)</f>
        <v>56000</v>
      </c>
    </row>
    <row r="156" spans="1:7">
      <c r="A156" s="89" t="s">
        <v>30</v>
      </c>
      <c r="B156" s="89"/>
      <c r="C156" s="89"/>
      <c r="D156" s="89"/>
      <c r="E156" s="89"/>
      <c r="F156" s="89"/>
      <c r="G156" s="12">
        <f>G114+G126+G135+G145+G155</f>
        <v>332815</v>
      </c>
    </row>
    <row r="157" spans="1:7">
      <c r="A157" s="20"/>
      <c r="B157" s="20"/>
      <c r="C157" s="20"/>
      <c r="D157" s="20"/>
      <c r="E157" s="20"/>
      <c r="F157" s="20"/>
      <c r="G157" s="21"/>
    </row>
    <row r="158" spans="1:7">
      <c r="A158" s="20"/>
      <c r="B158" s="20"/>
      <c r="C158" s="20"/>
      <c r="D158" s="20"/>
      <c r="E158" s="20"/>
      <c r="F158" s="20"/>
      <c r="G158" s="21"/>
    </row>
    <row r="159" spans="1:7">
      <c r="A159" s="20"/>
      <c r="B159" s="20"/>
      <c r="C159" s="20"/>
      <c r="D159" s="20"/>
      <c r="E159" s="20"/>
      <c r="F159" s="20"/>
      <c r="G159" s="21"/>
    </row>
    <row r="160" spans="1:7">
      <c r="A160" s="32"/>
      <c r="B160" s="32"/>
      <c r="C160" s="32"/>
      <c r="D160" s="32"/>
      <c r="E160" s="32"/>
      <c r="F160" s="32"/>
      <c r="G160" s="32"/>
    </row>
    <row r="161" spans="1:7">
      <c r="A161" s="1" t="s">
        <v>2</v>
      </c>
      <c r="B161" s="32"/>
      <c r="C161" s="77">
        <v>2</v>
      </c>
      <c r="D161" s="77"/>
      <c r="E161" s="32"/>
      <c r="F161" s="32"/>
      <c r="G161" s="32"/>
    </row>
    <row r="162" spans="1:7">
      <c r="A162" s="32"/>
      <c r="B162" s="32"/>
      <c r="C162" s="32"/>
      <c r="D162" s="32"/>
      <c r="E162" s="32"/>
      <c r="F162" s="32"/>
      <c r="G162" s="32"/>
    </row>
    <row r="163" spans="1:7">
      <c r="A163" s="1" t="s">
        <v>3</v>
      </c>
      <c r="B163" s="77" t="s">
        <v>254</v>
      </c>
      <c r="C163" s="77"/>
      <c r="D163" s="77"/>
      <c r="E163" s="77"/>
      <c r="F163" s="77"/>
      <c r="G163" s="77"/>
    </row>
    <row r="164" spans="1:7">
      <c r="A164" s="32"/>
      <c r="B164" s="32"/>
      <c r="C164" s="32"/>
      <c r="D164" s="32"/>
      <c r="E164" s="32"/>
      <c r="F164" s="32"/>
      <c r="G164" s="32"/>
    </row>
    <row r="165" spans="1:7">
      <c r="A165" s="78" t="s">
        <v>4</v>
      </c>
      <c r="B165" s="78"/>
      <c r="C165" s="78"/>
      <c r="D165" s="78"/>
      <c r="E165" s="78"/>
      <c r="F165" s="78"/>
      <c r="G165" s="2" t="s">
        <v>5</v>
      </c>
    </row>
    <row r="166" spans="1:7">
      <c r="A166" s="85" t="s">
        <v>8</v>
      </c>
      <c r="B166" s="86"/>
      <c r="C166" s="86"/>
      <c r="D166" s="86"/>
      <c r="E166" s="86"/>
      <c r="F166" s="87"/>
      <c r="G166" s="13">
        <v>299631</v>
      </c>
    </row>
    <row r="167" spans="1:7">
      <c r="A167" s="85" t="s">
        <v>207</v>
      </c>
      <c r="B167" s="86"/>
      <c r="C167" s="86"/>
      <c r="D167" s="86"/>
      <c r="E167" s="86"/>
      <c r="F167" s="87"/>
      <c r="G167" s="13">
        <v>500</v>
      </c>
    </row>
    <row r="168" spans="1:7">
      <c r="A168" s="85" t="s">
        <v>248</v>
      </c>
      <c r="B168" s="86"/>
      <c r="C168" s="86"/>
      <c r="D168" s="86"/>
      <c r="E168" s="86"/>
      <c r="F168" s="87"/>
      <c r="G168" s="13">
        <v>2847</v>
      </c>
    </row>
    <row r="169" spans="1:7">
      <c r="A169" s="85" t="s">
        <v>15</v>
      </c>
      <c r="B169" s="86"/>
      <c r="C169" s="86"/>
      <c r="D169" s="86"/>
      <c r="E169" s="86"/>
      <c r="F169" s="87"/>
      <c r="G169" s="13">
        <v>13700</v>
      </c>
    </row>
    <row r="170" spans="1:7">
      <c r="A170" s="85" t="s">
        <v>183</v>
      </c>
      <c r="B170" s="86"/>
      <c r="C170" s="86"/>
      <c r="D170" s="86"/>
      <c r="E170" s="86"/>
      <c r="F170" s="87"/>
      <c r="G170" s="13">
        <v>5000</v>
      </c>
    </row>
    <row r="171" spans="1:7">
      <c r="A171" s="85" t="s">
        <v>27</v>
      </c>
      <c r="B171" s="86"/>
      <c r="C171" s="86"/>
      <c r="D171" s="86"/>
      <c r="E171" s="86"/>
      <c r="F171" s="87"/>
      <c r="G171" s="13">
        <v>5000</v>
      </c>
    </row>
    <row r="172" spans="1:7">
      <c r="A172" s="85" t="s">
        <v>72</v>
      </c>
      <c r="B172" s="86"/>
      <c r="C172" s="86"/>
      <c r="D172" s="86"/>
      <c r="E172" s="86"/>
      <c r="F172" s="87"/>
      <c r="G172" s="13">
        <v>18515</v>
      </c>
    </row>
    <row r="173" spans="1:7">
      <c r="A173" s="85" t="s">
        <v>73</v>
      </c>
      <c r="B173" s="86"/>
      <c r="C173" s="86"/>
      <c r="D173" s="86"/>
      <c r="E173" s="86"/>
      <c r="F173" s="87"/>
      <c r="G173" s="13">
        <v>4020</v>
      </c>
    </row>
    <row r="174" spans="1:7">
      <c r="A174" s="85" t="s">
        <v>210</v>
      </c>
      <c r="B174" s="86"/>
      <c r="C174" s="86"/>
      <c r="D174" s="86"/>
      <c r="E174" s="86"/>
      <c r="F174" s="87"/>
      <c r="G174" s="13">
        <v>6000</v>
      </c>
    </row>
    <row r="175" spans="1:7">
      <c r="A175" s="85" t="s">
        <v>173</v>
      </c>
      <c r="B175" s="86"/>
      <c r="C175" s="86"/>
      <c r="D175" s="86"/>
      <c r="E175" s="86"/>
      <c r="F175" s="87"/>
      <c r="G175" s="13">
        <v>12000</v>
      </c>
    </row>
    <row r="176" spans="1:7">
      <c r="A176" s="85" t="s">
        <v>256</v>
      </c>
      <c r="B176" s="86"/>
      <c r="C176" s="86"/>
      <c r="D176" s="86"/>
      <c r="E176" s="86"/>
      <c r="F176" s="87"/>
      <c r="G176" s="13">
        <v>32681</v>
      </c>
    </row>
    <row r="177" spans="1:8">
      <c r="A177" s="85" t="s">
        <v>171</v>
      </c>
      <c r="B177" s="86"/>
      <c r="C177" s="86"/>
      <c r="D177" s="86"/>
      <c r="E177" s="86"/>
      <c r="F177" s="87"/>
      <c r="G177" s="13">
        <v>5000</v>
      </c>
      <c r="H177" s="47"/>
    </row>
    <row r="178" spans="1:8">
      <c r="A178" s="92" t="s">
        <v>212</v>
      </c>
      <c r="B178" s="92"/>
      <c r="C178" s="92"/>
      <c r="D178" s="92"/>
      <c r="E178" s="92"/>
      <c r="F178" s="92"/>
      <c r="G178" s="41">
        <v>6000</v>
      </c>
      <c r="H178" s="47"/>
    </row>
    <row r="179" spans="1:8">
      <c r="A179" s="92" t="s">
        <v>261</v>
      </c>
      <c r="B179" s="92"/>
      <c r="C179" s="92"/>
      <c r="D179" s="92"/>
      <c r="E179" s="92"/>
      <c r="F179" s="92"/>
      <c r="G179" s="41">
        <v>10000</v>
      </c>
      <c r="H179" s="47"/>
    </row>
    <row r="180" spans="1:8">
      <c r="A180" s="85" t="s">
        <v>262</v>
      </c>
      <c r="B180" s="86"/>
      <c r="C180" s="86"/>
      <c r="D180" s="86"/>
      <c r="E180" s="86"/>
      <c r="F180" s="87"/>
      <c r="G180" s="41">
        <v>10000</v>
      </c>
      <c r="H180" s="47"/>
    </row>
    <row r="181" spans="1:8">
      <c r="A181" s="92" t="s">
        <v>259</v>
      </c>
      <c r="B181" s="92"/>
      <c r="C181" s="92"/>
      <c r="D181" s="92"/>
      <c r="E181" s="92"/>
      <c r="F181" s="92"/>
      <c r="G181" s="41">
        <v>42705</v>
      </c>
      <c r="H181" s="47"/>
    </row>
    <row r="182" spans="1:8">
      <c r="A182" s="92" t="s">
        <v>260</v>
      </c>
      <c r="B182" s="92"/>
      <c r="C182" s="92"/>
      <c r="D182" s="92"/>
      <c r="E182" s="92"/>
      <c r="F182" s="92"/>
      <c r="G182" s="41">
        <v>2600</v>
      </c>
    </row>
    <row r="183" spans="1:8">
      <c r="A183" s="92" t="s">
        <v>258</v>
      </c>
      <c r="B183" s="92"/>
      <c r="C183" s="92"/>
      <c r="D183" s="92"/>
      <c r="E183" s="92"/>
      <c r="F183" s="92"/>
      <c r="G183" s="41">
        <v>10000</v>
      </c>
    </row>
    <row r="184" spans="1:8">
      <c r="A184" s="92" t="s">
        <v>257</v>
      </c>
      <c r="B184" s="92"/>
      <c r="C184" s="92"/>
      <c r="D184" s="92"/>
      <c r="E184" s="92"/>
      <c r="F184" s="92"/>
      <c r="G184" s="41">
        <v>6988</v>
      </c>
    </row>
    <row r="185" spans="1:8">
      <c r="A185" s="92" t="s">
        <v>180</v>
      </c>
      <c r="B185" s="92"/>
      <c r="C185" s="92"/>
      <c r="D185" s="92"/>
      <c r="E185" s="92"/>
      <c r="F185" s="92"/>
      <c r="G185" s="41">
        <v>9077</v>
      </c>
    </row>
    <row r="186" spans="1:8">
      <c r="A186" s="92" t="s">
        <v>267</v>
      </c>
      <c r="B186" s="92"/>
      <c r="C186" s="92"/>
      <c r="D186" s="92"/>
      <c r="E186" s="92"/>
      <c r="F186" s="92"/>
      <c r="G186" s="41">
        <v>629</v>
      </c>
    </row>
    <row r="187" spans="1:8">
      <c r="A187" s="92" t="s">
        <v>266</v>
      </c>
      <c r="B187" s="92"/>
      <c r="C187" s="92"/>
      <c r="D187" s="92"/>
      <c r="E187" s="92"/>
      <c r="F187" s="92"/>
      <c r="G187" s="41">
        <v>629</v>
      </c>
    </row>
    <row r="188" spans="1:8">
      <c r="A188" s="92" t="s">
        <v>265</v>
      </c>
      <c r="B188" s="92"/>
      <c r="C188" s="92"/>
      <c r="D188" s="92"/>
      <c r="E188" s="92"/>
      <c r="F188" s="92"/>
      <c r="G188" s="41">
        <v>1257</v>
      </c>
    </row>
    <row r="189" spans="1:8">
      <c r="A189" s="85" t="s">
        <v>264</v>
      </c>
      <c r="B189" s="86"/>
      <c r="C189" s="86"/>
      <c r="D189" s="86"/>
      <c r="E189" s="86"/>
      <c r="F189" s="87"/>
      <c r="G189" s="41">
        <v>1257</v>
      </c>
    </row>
    <row r="190" spans="1:8">
      <c r="A190" s="85" t="s">
        <v>263</v>
      </c>
      <c r="B190" s="86"/>
      <c r="C190" s="86"/>
      <c r="D190" s="86"/>
      <c r="E190" s="86"/>
      <c r="F190" s="87"/>
      <c r="G190" s="41">
        <v>629</v>
      </c>
    </row>
    <row r="191" spans="1:8">
      <c r="A191" s="85" t="s">
        <v>268</v>
      </c>
      <c r="B191" s="86"/>
      <c r="C191" s="86"/>
      <c r="D191" s="86"/>
      <c r="E191" s="86"/>
      <c r="F191" s="87"/>
      <c r="G191" s="41">
        <v>6300</v>
      </c>
    </row>
    <row r="192" spans="1:8">
      <c r="A192" s="85" t="s">
        <v>269</v>
      </c>
      <c r="B192" s="86"/>
      <c r="C192" s="86"/>
      <c r="D192" s="86"/>
      <c r="E192" s="86"/>
      <c r="F192" s="87"/>
      <c r="G192" s="41">
        <v>81455</v>
      </c>
    </row>
    <row r="193" spans="1:7">
      <c r="A193" s="85" t="s">
        <v>263</v>
      </c>
      <c r="B193" s="86"/>
      <c r="C193" s="86"/>
      <c r="D193" s="86"/>
      <c r="E193" s="86"/>
      <c r="F193" s="87"/>
      <c r="G193" s="41">
        <v>629</v>
      </c>
    </row>
    <row r="194" spans="1:7">
      <c r="A194" s="85" t="s">
        <v>273</v>
      </c>
      <c r="B194" s="86"/>
      <c r="C194" s="86"/>
      <c r="D194" s="86"/>
      <c r="E194" s="86"/>
      <c r="F194" s="87"/>
      <c r="G194" s="41">
        <v>10000</v>
      </c>
    </row>
    <row r="195" spans="1:7">
      <c r="A195" s="85" t="s">
        <v>11</v>
      </c>
      <c r="B195" s="86"/>
      <c r="C195" s="86"/>
      <c r="D195" s="86"/>
      <c r="E195" s="86"/>
      <c r="F195" s="87"/>
      <c r="G195" s="41">
        <v>5000</v>
      </c>
    </row>
    <row r="196" spans="1:7">
      <c r="A196" s="78" t="s">
        <v>14</v>
      </c>
      <c r="B196" s="78"/>
      <c r="C196" s="78"/>
      <c r="D196" s="78"/>
      <c r="E196" s="78"/>
      <c r="F196" s="78"/>
      <c r="G196" s="6">
        <f>SUM(G166:G195)</f>
        <v>610049</v>
      </c>
    </row>
    <row r="197" spans="1:7">
      <c r="A197" s="118"/>
      <c r="B197" s="118"/>
      <c r="C197" s="118"/>
      <c r="D197" s="118"/>
      <c r="E197" s="118"/>
      <c r="F197" s="118"/>
      <c r="G197" s="26"/>
    </row>
    <row r="198" spans="1:7">
      <c r="A198" s="101"/>
      <c r="B198" s="101"/>
      <c r="C198" s="101"/>
      <c r="D198" s="101"/>
      <c r="E198" s="101"/>
      <c r="F198" s="101"/>
      <c r="G198" s="26"/>
    </row>
    <row r="199" spans="1:7">
      <c r="A199" s="1" t="s">
        <v>2</v>
      </c>
      <c r="B199" s="32"/>
      <c r="C199" s="77">
        <v>2</v>
      </c>
      <c r="D199" s="77"/>
      <c r="E199" s="32"/>
      <c r="F199" s="32"/>
      <c r="G199" s="32"/>
    </row>
    <row r="200" spans="1:7">
      <c r="A200" s="32"/>
      <c r="B200" s="32"/>
      <c r="C200" s="32"/>
      <c r="D200" s="32"/>
      <c r="E200" s="32"/>
      <c r="F200" s="32"/>
      <c r="G200" s="32"/>
    </row>
    <row r="201" spans="1:7">
      <c r="A201" s="1" t="s">
        <v>3</v>
      </c>
      <c r="B201" s="77" t="s">
        <v>255</v>
      </c>
      <c r="C201" s="77"/>
      <c r="D201" s="77"/>
      <c r="E201" s="77"/>
      <c r="F201" s="77"/>
      <c r="G201" s="77"/>
    </row>
    <row r="202" spans="1:7">
      <c r="A202" s="32"/>
      <c r="B202" s="32"/>
      <c r="C202" s="32"/>
      <c r="D202" s="32"/>
      <c r="E202" s="32"/>
      <c r="F202" s="32"/>
      <c r="G202" s="32"/>
    </row>
    <row r="203" spans="1:7">
      <c r="A203" s="78" t="s">
        <v>4</v>
      </c>
      <c r="B203" s="78"/>
      <c r="C203" s="78"/>
      <c r="D203" s="78"/>
      <c r="E203" s="78"/>
      <c r="F203" s="78"/>
      <c r="G203" s="2" t="s">
        <v>5</v>
      </c>
    </row>
    <row r="204" spans="1:7">
      <c r="A204" s="92" t="s">
        <v>270</v>
      </c>
      <c r="B204" s="92"/>
      <c r="C204" s="92"/>
      <c r="D204" s="92"/>
      <c r="E204" s="92"/>
      <c r="F204" s="92"/>
      <c r="G204" s="41">
        <v>10000</v>
      </c>
    </row>
    <row r="205" spans="1:7">
      <c r="A205" s="78" t="s">
        <v>14</v>
      </c>
      <c r="B205" s="78"/>
      <c r="C205" s="78"/>
      <c r="D205" s="78"/>
      <c r="E205" s="78"/>
      <c r="F205" s="78"/>
      <c r="G205" s="6">
        <f>SUM(G204:G204)</f>
        <v>10000</v>
      </c>
    </row>
    <row r="206" spans="1:7">
      <c r="A206" s="101"/>
      <c r="B206" s="101"/>
      <c r="C206" s="101"/>
      <c r="D206" s="101"/>
      <c r="E206" s="101"/>
      <c r="F206" s="101"/>
      <c r="G206" s="26"/>
    </row>
    <row r="207" spans="1:7">
      <c r="A207" s="48"/>
      <c r="B207" s="48"/>
      <c r="C207" s="48"/>
      <c r="D207" s="48"/>
      <c r="E207" s="48"/>
      <c r="F207" s="48"/>
      <c r="G207" s="26"/>
    </row>
    <row r="208" spans="1:7">
      <c r="A208" s="1" t="s">
        <v>2</v>
      </c>
      <c r="B208" s="32"/>
      <c r="C208" s="77">
        <v>2</v>
      </c>
      <c r="D208" s="77"/>
      <c r="E208" s="32"/>
      <c r="F208" s="32"/>
      <c r="G208" s="32"/>
    </row>
    <row r="209" spans="1:7">
      <c r="A209" s="32"/>
      <c r="B209" s="32"/>
      <c r="C209" s="32"/>
      <c r="D209" s="32"/>
      <c r="E209" s="32"/>
      <c r="F209" s="32"/>
      <c r="G209" s="32"/>
    </row>
    <row r="210" spans="1:7">
      <c r="A210" s="1" t="s">
        <v>3</v>
      </c>
      <c r="B210" s="77" t="s">
        <v>271</v>
      </c>
      <c r="C210" s="77"/>
      <c r="D210" s="77"/>
      <c r="E210" s="77"/>
      <c r="F210" s="77"/>
      <c r="G210" s="77"/>
    </row>
    <row r="211" spans="1:7">
      <c r="A211" s="32"/>
      <c r="B211" s="32"/>
      <c r="C211" s="32"/>
      <c r="D211" s="32"/>
      <c r="E211" s="32"/>
      <c r="F211" s="32"/>
      <c r="G211" s="32"/>
    </row>
    <row r="212" spans="1:7">
      <c r="A212" s="78" t="s">
        <v>4</v>
      </c>
      <c r="B212" s="78"/>
      <c r="C212" s="78"/>
      <c r="D212" s="78"/>
      <c r="E212" s="78"/>
      <c r="F212" s="78"/>
      <c r="G212" s="2" t="s">
        <v>5</v>
      </c>
    </row>
    <row r="213" spans="1:7">
      <c r="A213" s="92" t="s">
        <v>272</v>
      </c>
      <c r="B213" s="92"/>
      <c r="C213" s="92"/>
      <c r="D213" s="92"/>
      <c r="E213" s="92"/>
      <c r="F213" s="92"/>
      <c r="G213" s="41">
        <v>20000</v>
      </c>
    </row>
    <row r="214" spans="1:7">
      <c r="A214" s="78" t="s">
        <v>14</v>
      </c>
      <c r="B214" s="78"/>
      <c r="C214" s="78"/>
      <c r="D214" s="78"/>
      <c r="E214" s="78"/>
      <c r="F214" s="78"/>
      <c r="G214" s="6">
        <f>SUM(G213:G213)</f>
        <v>20000</v>
      </c>
    </row>
    <row r="215" spans="1:7">
      <c r="A215" s="17"/>
      <c r="B215" s="17"/>
      <c r="C215" s="17"/>
      <c r="D215" s="17"/>
      <c r="E215" s="17"/>
      <c r="F215" s="17"/>
      <c r="G215" s="25"/>
    </row>
    <row r="216" spans="1:7">
      <c r="A216" s="17"/>
      <c r="B216" s="17"/>
      <c r="C216" s="17"/>
      <c r="D216" s="17"/>
      <c r="E216" s="17"/>
      <c r="F216" s="17"/>
      <c r="G216" s="25"/>
    </row>
    <row r="217" spans="1:7">
      <c r="A217" s="89" t="s">
        <v>31</v>
      </c>
      <c r="B217" s="89"/>
      <c r="C217" s="89"/>
      <c r="D217" s="89"/>
      <c r="E217" s="89"/>
      <c r="F217" s="89"/>
      <c r="G217" s="12">
        <f>G196+G205+G214</f>
        <v>640049</v>
      </c>
    </row>
    <row r="218" spans="1:7">
      <c r="A218" s="17"/>
      <c r="B218" s="17"/>
      <c r="C218" s="17"/>
      <c r="D218" s="17"/>
      <c r="E218" s="17"/>
      <c r="F218" s="17"/>
      <c r="G218" s="25"/>
    </row>
    <row r="219" spans="1:7">
      <c r="A219" s="17"/>
      <c r="B219" s="17"/>
      <c r="C219" s="17"/>
      <c r="D219" s="17"/>
      <c r="E219" s="17"/>
      <c r="F219" s="17"/>
      <c r="G219" s="25"/>
    </row>
    <row r="220" spans="1:7">
      <c r="A220" s="1" t="s">
        <v>2</v>
      </c>
      <c r="B220" s="32"/>
      <c r="C220" s="77">
        <v>1005</v>
      </c>
      <c r="D220" s="77"/>
      <c r="E220" s="32"/>
      <c r="F220" s="32"/>
      <c r="G220" s="32"/>
    </row>
    <row r="221" spans="1:7">
      <c r="A221" s="32"/>
      <c r="B221" s="32"/>
      <c r="C221" s="32"/>
      <c r="D221" s="32"/>
      <c r="E221" s="32"/>
      <c r="F221" s="32"/>
      <c r="G221" s="32"/>
    </row>
    <row r="222" spans="1:7">
      <c r="A222" s="1" t="s">
        <v>3</v>
      </c>
      <c r="B222" s="77" t="s">
        <v>209</v>
      </c>
      <c r="C222" s="77"/>
      <c r="D222" s="77"/>
      <c r="E222" s="77"/>
      <c r="F222" s="77"/>
      <c r="G222" s="77"/>
    </row>
    <row r="223" spans="1:7">
      <c r="A223" s="32"/>
      <c r="B223" s="32"/>
      <c r="C223" s="32"/>
      <c r="D223" s="32"/>
      <c r="E223" s="32"/>
      <c r="F223" s="32"/>
      <c r="G223" s="32"/>
    </row>
    <row r="224" spans="1:7">
      <c r="A224" s="78" t="s">
        <v>4</v>
      </c>
      <c r="B224" s="78"/>
      <c r="C224" s="78"/>
      <c r="D224" s="78"/>
      <c r="E224" s="78"/>
      <c r="F224" s="78"/>
      <c r="G224" s="2" t="s">
        <v>5</v>
      </c>
    </row>
    <row r="225" spans="1:7">
      <c r="A225" s="85" t="s">
        <v>11</v>
      </c>
      <c r="B225" s="86"/>
      <c r="C225" s="86"/>
      <c r="D225" s="86"/>
      <c r="E225" s="86"/>
      <c r="F225" s="87"/>
      <c r="G225" s="13">
        <v>240</v>
      </c>
    </row>
    <row r="226" spans="1:7">
      <c r="A226" s="98" t="s">
        <v>169</v>
      </c>
      <c r="B226" s="105"/>
      <c r="C226" s="105"/>
      <c r="D226" s="105"/>
      <c r="E226" s="105"/>
      <c r="F226" s="106"/>
      <c r="G226" s="41">
        <v>1257</v>
      </c>
    </row>
    <row r="227" spans="1:7">
      <c r="A227" s="98" t="s">
        <v>292</v>
      </c>
      <c r="B227" s="109"/>
      <c r="C227" s="109"/>
      <c r="D227" s="109"/>
      <c r="E227" s="109"/>
      <c r="F227" s="110"/>
      <c r="G227" s="41">
        <v>2400</v>
      </c>
    </row>
    <row r="228" spans="1:7">
      <c r="A228" s="98" t="s">
        <v>172</v>
      </c>
      <c r="B228" s="109"/>
      <c r="C228" s="109"/>
      <c r="D228" s="109"/>
      <c r="E228" s="109"/>
      <c r="F228" s="110"/>
      <c r="G228" s="41">
        <v>500</v>
      </c>
    </row>
    <row r="229" spans="1:7">
      <c r="A229" s="78" t="s">
        <v>14</v>
      </c>
      <c r="B229" s="78"/>
      <c r="C229" s="78"/>
      <c r="D229" s="78"/>
      <c r="E229" s="78"/>
      <c r="F229" s="78"/>
      <c r="G229" s="6">
        <f>SUM(G225:G228)</f>
        <v>4397</v>
      </c>
    </row>
    <row r="230" spans="1:7">
      <c r="A230" s="89" t="s">
        <v>394</v>
      </c>
      <c r="B230" s="89"/>
      <c r="C230" s="89"/>
      <c r="D230" s="89"/>
      <c r="E230" s="89"/>
      <c r="F230" s="89"/>
      <c r="G230" s="73">
        <v>4397</v>
      </c>
    </row>
    <row r="231" spans="1:7">
      <c r="A231" s="17"/>
      <c r="B231" s="17"/>
      <c r="C231" s="17"/>
      <c r="D231" s="17"/>
      <c r="E231" s="17"/>
      <c r="F231" s="17"/>
      <c r="G231" s="25"/>
    </row>
    <row r="232" spans="1:7">
      <c r="A232" s="17"/>
      <c r="B232" s="17"/>
      <c r="C232" s="17"/>
      <c r="D232" s="17"/>
      <c r="E232" s="17"/>
      <c r="F232" s="17"/>
      <c r="G232" s="25"/>
    </row>
    <row r="233" spans="1:7">
      <c r="A233" s="17"/>
      <c r="B233" s="17"/>
      <c r="C233" s="17"/>
      <c r="D233" s="17"/>
      <c r="E233" s="17"/>
      <c r="F233" s="17"/>
      <c r="G233" s="25"/>
    </row>
    <row r="234" spans="1:7">
      <c r="A234" s="17"/>
      <c r="B234" s="17"/>
      <c r="C234" s="17"/>
      <c r="D234" s="17"/>
      <c r="E234" s="17"/>
      <c r="F234" s="17"/>
      <c r="G234" s="25"/>
    </row>
    <row r="235" spans="1:7">
      <c r="A235" s="17"/>
      <c r="B235" s="17"/>
      <c r="C235" s="17"/>
      <c r="D235" s="17"/>
      <c r="E235" s="17"/>
      <c r="F235" s="17"/>
      <c r="G235" s="25"/>
    </row>
    <row r="236" spans="1:7">
      <c r="A236" s="17"/>
      <c r="B236" s="17"/>
      <c r="C236" s="17"/>
      <c r="D236" s="17"/>
      <c r="E236" s="17"/>
      <c r="F236" s="17"/>
      <c r="G236" s="25"/>
    </row>
    <row r="237" spans="1:7">
      <c r="A237" s="1" t="s">
        <v>2</v>
      </c>
      <c r="B237" s="32"/>
      <c r="C237" s="77">
        <v>1004</v>
      </c>
      <c r="D237" s="77"/>
      <c r="E237" s="32"/>
      <c r="F237" s="32"/>
      <c r="G237" s="32"/>
    </row>
    <row r="238" spans="1:7">
      <c r="A238" s="32"/>
      <c r="B238" s="32"/>
      <c r="C238" s="32"/>
      <c r="D238" s="32"/>
      <c r="E238" s="32"/>
      <c r="F238" s="32"/>
      <c r="G238" s="32"/>
    </row>
    <row r="239" spans="1:7">
      <c r="A239" s="1" t="s">
        <v>3</v>
      </c>
      <c r="B239" s="77" t="s">
        <v>208</v>
      </c>
      <c r="C239" s="77"/>
      <c r="D239" s="77"/>
      <c r="E239" s="77"/>
      <c r="F239" s="77"/>
      <c r="G239" s="77"/>
    </row>
    <row r="240" spans="1:7">
      <c r="A240" s="32"/>
      <c r="B240" s="32"/>
      <c r="C240" s="32"/>
      <c r="D240" s="32"/>
      <c r="E240" s="32"/>
      <c r="F240" s="32"/>
      <c r="G240" s="32"/>
    </row>
    <row r="241" spans="1:7">
      <c r="A241" s="78" t="s">
        <v>4</v>
      </c>
      <c r="B241" s="78"/>
      <c r="C241" s="78"/>
      <c r="D241" s="78"/>
      <c r="E241" s="78"/>
      <c r="F241" s="78"/>
      <c r="G241" s="2" t="s">
        <v>5</v>
      </c>
    </row>
    <row r="242" spans="1:7">
      <c r="A242" s="98" t="s">
        <v>169</v>
      </c>
      <c r="B242" s="105"/>
      <c r="C242" s="105"/>
      <c r="D242" s="105"/>
      <c r="E242" s="105"/>
      <c r="F242" s="106"/>
      <c r="G242" s="13">
        <v>2513</v>
      </c>
    </row>
    <row r="243" spans="1:7">
      <c r="A243" s="98" t="s">
        <v>281</v>
      </c>
      <c r="B243" s="105"/>
      <c r="C243" s="105"/>
      <c r="D243" s="105"/>
      <c r="E243" s="105"/>
      <c r="F243" s="106"/>
      <c r="G243" s="41">
        <v>2455</v>
      </c>
    </row>
    <row r="244" spans="1:7">
      <c r="A244" s="98" t="s">
        <v>293</v>
      </c>
      <c r="B244" s="109"/>
      <c r="C244" s="109"/>
      <c r="D244" s="109"/>
      <c r="E244" s="109"/>
      <c r="F244" s="110"/>
      <c r="G244" s="41">
        <v>4908</v>
      </c>
    </row>
    <row r="245" spans="1:7">
      <c r="A245" s="98" t="s">
        <v>172</v>
      </c>
      <c r="B245" s="109"/>
      <c r="C245" s="109"/>
      <c r="D245" s="109"/>
      <c r="E245" s="109"/>
      <c r="F245" s="110"/>
      <c r="G245" s="41">
        <v>800</v>
      </c>
    </row>
    <row r="246" spans="1:7">
      <c r="A246" s="78" t="s">
        <v>14</v>
      </c>
      <c r="B246" s="78"/>
      <c r="C246" s="78"/>
      <c r="D246" s="78"/>
      <c r="E246" s="78"/>
      <c r="F246" s="78"/>
      <c r="G246" s="6">
        <f>SUM(G242:G245)</f>
        <v>10676</v>
      </c>
    </row>
    <row r="247" spans="1:7">
      <c r="A247" s="89" t="s">
        <v>394</v>
      </c>
      <c r="B247" s="89"/>
      <c r="C247" s="89"/>
      <c r="D247" s="89"/>
      <c r="E247" s="89"/>
      <c r="F247" s="89"/>
      <c r="G247" s="73">
        <f>G246</f>
        <v>10676</v>
      </c>
    </row>
    <row r="248" spans="1:7">
      <c r="A248" s="17"/>
      <c r="B248" s="17"/>
      <c r="C248" s="17"/>
      <c r="D248" s="17"/>
      <c r="E248" s="17"/>
      <c r="F248" s="17"/>
      <c r="G248" s="25"/>
    </row>
    <row r="249" spans="1:7">
      <c r="A249" s="60"/>
      <c r="B249" s="60"/>
      <c r="C249" s="60"/>
      <c r="D249" s="60"/>
      <c r="E249" s="60"/>
      <c r="F249" s="60"/>
      <c r="G249" s="59"/>
    </row>
    <row r="250" spans="1:7">
      <c r="A250" s="1" t="s">
        <v>2</v>
      </c>
      <c r="B250" s="32"/>
      <c r="C250" s="77">
        <v>3</v>
      </c>
      <c r="D250" s="77"/>
      <c r="E250" s="32"/>
      <c r="F250" s="32"/>
      <c r="G250" s="32"/>
    </row>
    <row r="251" spans="1:7">
      <c r="A251" s="32"/>
      <c r="B251" s="32"/>
      <c r="C251" s="32"/>
      <c r="D251" s="32"/>
      <c r="E251" s="32"/>
      <c r="F251" s="32"/>
      <c r="G251" s="32"/>
    </row>
    <row r="252" spans="1:7">
      <c r="A252" s="1" t="s">
        <v>3</v>
      </c>
      <c r="B252" s="107" t="s">
        <v>274</v>
      </c>
      <c r="C252" s="107"/>
      <c r="D252" s="107"/>
      <c r="E252" s="107"/>
      <c r="F252" s="107"/>
      <c r="G252" s="107"/>
    </row>
    <row r="253" spans="1:7">
      <c r="A253" s="32"/>
      <c r="B253" s="108"/>
      <c r="C253" s="108"/>
      <c r="D253" s="108"/>
      <c r="E253" s="108"/>
      <c r="F253" s="108"/>
      <c r="G253" s="108"/>
    </row>
    <row r="254" spans="1:7">
      <c r="A254" s="78" t="s">
        <v>4</v>
      </c>
      <c r="B254" s="78"/>
      <c r="C254" s="78"/>
      <c r="D254" s="78"/>
      <c r="E254" s="78"/>
      <c r="F254" s="78"/>
      <c r="G254" s="2" t="s">
        <v>5</v>
      </c>
    </row>
    <row r="255" spans="1:7">
      <c r="A255" s="85" t="s">
        <v>275</v>
      </c>
      <c r="B255" s="86"/>
      <c r="C255" s="86"/>
      <c r="D255" s="86"/>
      <c r="E255" s="86"/>
      <c r="F255" s="87"/>
      <c r="G255" s="13">
        <v>148917</v>
      </c>
    </row>
    <row r="256" spans="1:7">
      <c r="A256" s="85" t="s">
        <v>173</v>
      </c>
      <c r="B256" s="86"/>
      <c r="C256" s="86"/>
      <c r="D256" s="86"/>
      <c r="E256" s="86"/>
      <c r="F256" s="87"/>
      <c r="G256" s="13">
        <v>200</v>
      </c>
    </row>
    <row r="257" spans="1:7">
      <c r="A257" s="85" t="s">
        <v>248</v>
      </c>
      <c r="B257" s="86"/>
      <c r="C257" s="86"/>
      <c r="D257" s="86"/>
      <c r="E257" s="86"/>
      <c r="F257" s="87"/>
      <c r="G257" s="13">
        <v>21224</v>
      </c>
    </row>
    <row r="258" spans="1:7">
      <c r="A258" s="85" t="s">
        <v>15</v>
      </c>
      <c r="B258" s="86"/>
      <c r="C258" s="86"/>
      <c r="D258" s="86"/>
      <c r="E258" s="86"/>
      <c r="F258" s="87"/>
      <c r="G258" s="13">
        <v>3550</v>
      </c>
    </row>
    <row r="259" spans="1:7">
      <c r="A259" s="85" t="s">
        <v>183</v>
      </c>
      <c r="B259" s="86"/>
      <c r="C259" s="86"/>
      <c r="D259" s="86"/>
      <c r="E259" s="86"/>
      <c r="F259" s="87"/>
      <c r="G259" s="13">
        <v>500</v>
      </c>
    </row>
    <row r="260" spans="1:7">
      <c r="A260" s="85" t="s">
        <v>279</v>
      </c>
      <c r="B260" s="86"/>
      <c r="C260" s="86"/>
      <c r="D260" s="86"/>
      <c r="E260" s="86"/>
      <c r="F260" s="87"/>
      <c r="G260" s="13">
        <v>10000</v>
      </c>
    </row>
    <row r="261" spans="1:7">
      <c r="A261" s="85" t="s">
        <v>72</v>
      </c>
      <c r="B261" s="86"/>
      <c r="C261" s="86"/>
      <c r="D261" s="86"/>
      <c r="E261" s="86"/>
      <c r="F261" s="87"/>
      <c r="G261" s="13">
        <v>11109</v>
      </c>
    </row>
    <row r="262" spans="1:7">
      <c r="A262" s="85" t="s">
        <v>73</v>
      </c>
      <c r="B262" s="86"/>
      <c r="C262" s="86"/>
      <c r="D262" s="86"/>
      <c r="E262" s="86"/>
      <c r="F262" s="87"/>
      <c r="G262" s="13">
        <v>629</v>
      </c>
    </row>
    <row r="263" spans="1:7">
      <c r="A263" s="85" t="s">
        <v>210</v>
      </c>
      <c r="B263" s="86"/>
      <c r="C263" s="86"/>
      <c r="D263" s="86"/>
      <c r="E263" s="86"/>
      <c r="F263" s="87"/>
      <c r="G263" s="13">
        <v>1000</v>
      </c>
    </row>
    <row r="264" spans="1:7">
      <c r="A264" s="85" t="s">
        <v>278</v>
      </c>
      <c r="B264" s="86"/>
      <c r="C264" s="86"/>
      <c r="D264" s="86"/>
      <c r="E264" s="86"/>
      <c r="F264" s="87"/>
      <c r="G264" s="13">
        <v>20000</v>
      </c>
    </row>
    <row r="265" spans="1:7">
      <c r="A265" s="92" t="s">
        <v>230</v>
      </c>
      <c r="B265" s="92"/>
      <c r="C265" s="92"/>
      <c r="D265" s="92"/>
      <c r="E265" s="92"/>
      <c r="F265" s="92"/>
      <c r="G265" s="41">
        <v>500</v>
      </c>
    </row>
    <row r="266" spans="1:7">
      <c r="A266" s="85" t="s">
        <v>211</v>
      </c>
      <c r="B266" s="86"/>
      <c r="C266" s="86"/>
      <c r="D266" s="86"/>
      <c r="E266" s="86"/>
      <c r="F266" s="87"/>
      <c r="G266" s="13">
        <v>500</v>
      </c>
    </row>
    <row r="267" spans="1:7">
      <c r="A267" s="85" t="s">
        <v>11</v>
      </c>
      <c r="B267" s="86"/>
      <c r="C267" s="86"/>
      <c r="D267" s="86"/>
      <c r="E267" s="86"/>
      <c r="F267" s="87"/>
      <c r="G267" s="13">
        <v>1000</v>
      </c>
    </row>
    <row r="268" spans="1:7">
      <c r="A268" s="78" t="s">
        <v>14</v>
      </c>
      <c r="B268" s="78"/>
      <c r="C268" s="78"/>
      <c r="D268" s="78"/>
      <c r="E268" s="78"/>
      <c r="F268" s="78"/>
      <c r="G268" s="6">
        <f>SUM(G255:G267)</f>
        <v>219129</v>
      </c>
    </row>
    <row r="269" spans="1:7">
      <c r="A269" s="17"/>
      <c r="B269" s="17"/>
      <c r="C269" s="17"/>
      <c r="D269" s="17"/>
      <c r="E269" s="17"/>
      <c r="F269" s="17"/>
      <c r="G269" s="25"/>
    </row>
    <row r="270" spans="1:7">
      <c r="A270" s="101"/>
      <c r="B270" s="101"/>
      <c r="C270" s="101"/>
      <c r="D270" s="101"/>
      <c r="E270" s="101"/>
      <c r="F270" s="101"/>
      <c r="G270" s="49"/>
    </row>
    <row r="271" spans="1:7">
      <c r="A271" s="1" t="s">
        <v>2</v>
      </c>
      <c r="B271" s="32"/>
      <c r="C271" s="77">
        <v>3</v>
      </c>
      <c r="D271" s="77"/>
      <c r="E271" s="32"/>
      <c r="F271" s="32"/>
      <c r="G271" s="32"/>
    </row>
    <row r="272" spans="1:7">
      <c r="A272" s="32"/>
      <c r="B272" s="32"/>
      <c r="C272" s="32"/>
      <c r="D272" s="32"/>
      <c r="E272" s="32"/>
      <c r="F272" s="32"/>
      <c r="G272" s="32"/>
    </row>
    <row r="273" spans="1:7">
      <c r="A273" s="1" t="s">
        <v>3</v>
      </c>
      <c r="B273" s="107" t="s">
        <v>274</v>
      </c>
      <c r="C273" s="107"/>
      <c r="D273" s="107"/>
      <c r="E273" s="107"/>
      <c r="F273" s="107"/>
      <c r="G273" s="107"/>
    </row>
    <row r="274" spans="1:7">
      <c r="A274" s="32"/>
      <c r="B274" s="108"/>
      <c r="C274" s="108"/>
      <c r="D274" s="108"/>
      <c r="E274" s="108"/>
      <c r="F274" s="108"/>
      <c r="G274" s="108"/>
    </row>
    <row r="275" spans="1:7">
      <c r="A275" s="78" t="s">
        <v>4</v>
      </c>
      <c r="B275" s="78"/>
      <c r="C275" s="78"/>
      <c r="D275" s="78"/>
      <c r="E275" s="78"/>
      <c r="F275" s="78"/>
      <c r="G275" s="2" t="s">
        <v>5</v>
      </c>
    </row>
    <row r="276" spans="1:7">
      <c r="A276" s="98" t="s">
        <v>145</v>
      </c>
      <c r="B276" s="105"/>
      <c r="C276" s="105"/>
      <c r="D276" s="105"/>
      <c r="E276" s="105"/>
      <c r="F276" s="106"/>
      <c r="G276" s="13">
        <v>5000</v>
      </c>
    </row>
    <row r="277" spans="1:7">
      <c r="A277" s="78" t="s">
        <v>14</v>
      </c>
      <c r="B277" s="78"/>
      <c r="C277" s="78"/>
      <c r="D277" s="78"/>
      <c r="E277" s="78"/>
      <c r="F277" s="78"/>
      <c r="G277" s="6">
        <f>SUM(G276:G276)</f>
        <v>5000</v>
      </c>
    </row>
    <row r="278" spans="1:7">
      <c r="A278" s="113"/>
      <c r="B278" s="113"/>
      <c r="C278" s="113"/>
      <c r="D278" s="113"/>
      <c r="E278" s="113"/>
      <c r="F278" s="113"/>
      <c r="G278" s="59"/>
    </row>
    <row r="279" spans="1:7">
      <c r="A279" s="1" t="s">
        <v>2</v>
      </c>
      <c r="B279" s="32"/>
      <c r="C279" s="77">
        <v>3</v>
      </c>
      <c r="D279" s="77"/>
      <c r="E279" s="32"/>
      <c r="F279" s="32"/>
      <c r="G279" s="32"/>
    </row>
    <row r="280" spans="1:7">
      <c r="A280" s="32"/>
      <c r="B280" s="32"/>
      <c r="C280" s="32"/>
      <c r="D280" s="32"/>
      <c r="E280" s="32"/>
      <c r="F280" s="32"/>
      <c r="G280" s="32"/>
    </row>
    <row r="281" spans="1:7">
      <c r="A281" s="1" t="s">
        <v>3</v>
      </c>
      <c r="B281" s="77" t="s">
        <v>33</v>
      </c>
      <c r="C281" s="77"/>
      <c r="D281" s="77"/>
      <c r="E281" s="77"/>
      <c r="F281" s="77"/>
      <c r="G281" s="77"/>
    </row>
    <row r="282" spans="1:7">
      <c r="A282" s="32"/>
      <c r="B282" s="32"/>
      <c r="C282" s="32"/>
      <c r="D282" s="32"/>
      <c r="E282" s="32"/>
      <c r="F282" s="32"/>
      <c r="G282" s="32"/>
    </row>
    <row r="283" spans="1:7">
      <c r="A283" s="78" t="s">
        <v>4</v>
      </c>
      <c r="B283" s="78"/>
      <c r="C283" s="78"/>
      <c r="D283" s="78"/>
      <c r="E283" s="78"/>
      <c r="F283" s="78"/>
      <c r="G283" s="2" t="s">
        <v>5</v>
      </c>
    </row>
    <row r="284" spans="1:7">
      <c r="A284" s="85" t="s">
        <v>277</v>
      </c>
      <c r="B284" s="86"/>
      <c r="C284" s="86"/>
      <c r="D284" s="86"/>
      <c r="E284" s="86"/>
      <c r="F284" s="87"/>
      <c r="G284" s="13">
        <v>265747</v>
      </c>
    </row>
    <row r="285" spans="1:7">
      <c r="A285" s="78" t="s">
        <v>14</v>
      </c>
      <c r="B285" s="78"/>
      <c r="C285" s="78"/>
      <c r="D285" s="78"/>
      <c r="E285" s="78"/>
      <c r="F285" s="78"/>
      <c r="G285" s="10">
        <f>SUM(G284:G284)</f>
        <v>265747</v>
      </c>
    </row>
    <row r="286" spans="1:7">
      <c r="A286" s="20"/>
      <c r="B286" s="20"/>
      <c r="C286" s="20"/>
      <c r="D286" s="20"/>
      <c r="E286" s="20"/>
      <c r="F286" s="20"/>
      <c r="G286" s="21"/>
    </row>
    <row r="287" spans="1:7">
      <c r="A287" s="1" t="s">
        <v>2</v>
      </c>
      <c r="B287" s="32"/>
      <c r="C287" s="77">
        <v>3</v>
      </c>
      <c r="D287" s="77"/>
      <c r="E287" s="32"/>
      <c r="F287" s="32"/>
      <c r="G287" s="32"/>
    </row>
    <row r="288" spans="1:7">
      <c r="A288" s="32"/>
      <c r="B288" s="32"/>
      <c r="C288" s="32"/>
      <c r="D288" s="32"/>
      <c r="E288" s="32"/>
      <c r="F288" s="32"/>
      <c r="G288" s="32"/>
    </row>
    <row r="289" spans="1:7">
      <c r="A289" s="1" t="s">
        <v>3</v>
      </c>
      <c r="B289" s="107" t="s">
        <v>274</v>
      </c>
      <c r="C289" s="107"/>
      <c r="D289" s="107"/>
      <c r="E289" s="107"/>
      <c r="F289" s="107"/>
      <c r="G289" s="107"/>
    </row>
    <row r="290" spans="1:7">
      <c r="A290" s="32"/>
      <c r="B290" s="108"/>
      <c r="C290" s="108"/>
      <c r="D290" s="108"/>
      <c r="E290" s="108"/>
      <c r="F290" s="108"/>
      <c r="G290" s="108"/>
    </row>
    <row r="291" spans="1:7">
      <c r="A291" s="78" t="s">
        <v>4</v>
      </c>
      <c r="B291" s="78"/>
      <c r="C291" s="78"/>
      <c r="D291" s="78"/>
      <c r="E291" s="78"/>
      <c r="F291" s="78"/>
      <c r="G291" s="2" t="s">
        <v>5</v>
      </c>
    </row>
    <row r="292" spans="1:7">
      <c r="A292" s="92" t="s">
        <v>280</v>
      </c>
      <c r="B292" s="92"/>
      <c r="C292" s="92"/>
      <c r="D292" s="92"/>
      <c r="E292" s="92"/>
      <c r="F292" s="92"/>
      <c r="G292" s="41">
        <v>282609</v>
      </c>
    </row>
    <row r="293" spans="1:7">
      <c r="A293" s="78" t="s">
        <v>14</v>
      </c>
      <c r="B293" s="78"/>
      <c r="C293" s="78"/>
      <c r="D293" s="78"/>
      <c r="E293" s="78"/>
      <c r="F293" s="78"/>
      <c r="G293" s="6">
        <f>SUM(G292:G292)</f>
        <v>282609</v>
      </c>
    </row>
    <row r="294" spans="1:7">
      <c r="A294" s="20"/>
      <c r="B294" s="20"/>
      <c r="C294" s="20"/>
      <c r="D294" s="20"/>
      <c r="E294" s="20"/>
      <c r="F294" s="20"/>
      <c r="G294" s="21"/>
    </row>
    <row r="295" spans="1:7">
      <c r="A295" s="20"/>
      <c r="B295" s="20"/>
      <c r="C295" s="20"/>
      <c r="D295" s="20"/>
      <c r="E295" s="20"/>
      <c r="F295" s="20"/>
      <c r="G295" s="21"/>
    </row>
    <row r="296" spans="1:7">
      <c r="A296" s="1" t="s">
        <v>2</v>
      </c>
      <c r="B296" s="32"/>
      <c r="C296" s="77">
        <v>3</v>
      </c>
      <c r="D296" s="77"/>
      <c r="E296" s="32"/>
      <c r="F296" s="32"/>
      <c r="G296" s="32"/>
    </row>
    <row r="297" spans="1:7">
      <c r="A297" s="32"/>
      <c r="B297" s="32"/>
      <c r="C297" s="32"/>
      <c r="D297" s="32"/>
      <c r="E297" s="32"/>
      <c r="F297" s="32"/>
      <c r="G297" s="32"/>
    </row>
    <row r="298" spans="1:7">
      <c r="A298" s="1" t="s">
        <v>3</v>
      </c>
      <c r="B298" s="77" t="s">
        <v>32</v>
      </c>
      <c r="C298" s="77"/>
      <c r="D298" s="77"/>
      <c r="E298" s="77"/>
      <c r="F298" s="77"/>
      <c r="G298" s="77"/>
    </row>
    <row r="299" spans="1:7">
      <c r="A299" s="32"/>
      <c r="B299" s="32"/>
      <c r="C299" s="32"/>
      <c r="D299" s="32"/>
      <c r="E299" s="32"/>
      <c r="F299" s="32"/>
      <c r="G299" s="32"/>
    </row>
    <row r="300" spans="1:7">
      <c r="A300" s="78" t="s">
        <v>4</v>
      </c>
      <c r="B300" s="78"/>
      <c r="C300" s="78"/>
      <c r="D300" s="78"/>
      <c r="E300" s="78"/>
      <c r="F300" s="78"/>
      <c r="G300" s="2" t="s">
        <v>5</v>
      </c>
    </row>
    <row r="301" spans="1:7">
      <c r="A301" s="85" t="s">
        <v>276</v>
      </c>
      <c r="B301" s="86"/>
      <c r="C301" s="86"/>
      <c r="D301" s="86"/>
      <c r="E301" s="86"/>
      <c r="F301" s="87"/>
      <c r="G301" s="13">
        <v>36700</v>
      </c>
    </row>
    <row r="302" spans="1:7">
      <c r="A302" s="78" t="s">
        <v>14</v>
      </c>
      <c r="B302" s="78"/>
      <c r="C302" s="78"/>
      <c r="D302" s="78"/>
      <c r="E302" s="78"/>
      <c r="F302" s="78"/>
      <c r="G302" s="10">
        <f>SUM(G301:G301)</f>
        <v>36700</v>
      </c>
    </row>
    <row r="303" spans="1:7">
      <c r="A303" s="111"/>
      <c r="B303" s="112"/>
      <c r="C303" s="112"/>
      <c r="D303" s="112"/>
      <c r="E303" s="112"/>
      <c r="F303" s="112"/>
      <c r="G303" s="26"/>
    </row>
    <row r="304" spans="1:7">
      <c r="A304" s="1" t="s">
        <v>2</v>
      </c>
      <c r="B304" s="32"/>
      <c r="C304" s="77">
        <v>3</v>
      </c>
      <c r="D304" s="77"/>
      <c r="E304" s="32"/>
      <c r="F304" s="32"/>
      <c r="G304" s="32"/>
    </row>
    <row r="305" spans="1:7">
      <c r="A305" s="32"/>
      <c r="B305" s="32"/>
      <c r="C305" s="32"/>
      <c r="D305" s="32"/>
      <c r="E305" s="32"/>
      <c r="F305" s="32"/>
      <c r="G305" s="32"/>
    </row>
    <row r="306" spans="1:7">
      <c r="A306" s="1" t="s">
        <v>3</v>
      </c>
      <c r="B306" s="77" t="s">
        <v>282</v>
      </c>
      <c r="C306" s="77"/>
      <c r="D306" s="77"/>
      <c r="E306" s="77"/>
      <c r="F306" s="77"/>
      <c r="G306" s="77"/>
    </row>
    <row r="307" spans="1:7">
      <c r="A307" s="32"/>
      <c r="B307" s="32"/>
      <c r="C307" s="32"/>
      <c r="D307" s="32"/>
      <c r="E307" s="32"/>
      <c r="F307" s="32"/>
      <c r="G307" s="32"/>
    </row>
    <row r="308" spans="1:7">
      <c r="A308" s="78" t="s">
        <v>4</v>
      </c>
      <c r="B308" s="78"/>
      <c r="C308" s="78"/>
      <c r="D308" s="78"/>
      <c r="E308" s="78"/>
      <c r="F308" s="78"/>
      <c r="G308" s="2" t="s">
        <v>5</v>
      </c>
    </row>
    <row r="309" spans="1:7">
      <c r="A309" s="85" t="s">
        <v>283</v>
      </c>
      <c r="B309" s="86"/>
      <c r="C309" s="86"/>
      <c r="D309" s="86"/>
      <c r="E309" s="86"/>
      <c r="F309" s="87"/>
      <c r="G309" s="55">
        <v>20121</v>
      </c>
    </row>
    <row r="310" spans="1:7">
      <c r="A310" s="85" t="s">
        <v>284</v>
      </c>
      <c r="B310" s="86"/>
      <c r="C310" s="86"/>
      <c r="D310" s="86"/>
      <c r="E310" s="86"/>
      <c r="F310" s="87"/>
      <c r="G310" s="13">
        <v>3769</v>
      </c>
    </row>
    <row r="311" spans="1:7">
      <c r="A311" s="78" t="s">
        <v>14</v>
      </c>
      <c r="B311" s="78"/>
      <c r="C311" s="78"/>
      <c r="D311" s="78"/>
      <c r="E311" s="78"/>
      <c r="F311" s="78"/>
      <c r="G311" s="10">
        <f>SUM(G309:G310)</f>
        <v>23890</v>
      </c>
    </row>
    <row r="312" spans="1:7">
      <c r="A312" s="111"/>
      <c r="B312" s="111"/>
      <c r="C312" s="111"/>
      <c r="D312" s="111"/>
      <c r="E312" s="111"/>
      <c r="F312" s="111"/>
      <c r="G312" s="26"/>
    </row>
    <row r="313" spans="1:7">
      <c r="A313" s="114"/>
      <c r="B313" s="114"/>
      <c r="C313" s="114"/>
      <c r="D313" s="114"/>
      <c r="E313" s="114"/>
      <c r="F313" s="114"/>
      <c r="G313" s="25"/>
    </row>
    <row r="314" spans="1:7">
      <c r="A314" s="89" t="s">
        <v>34</v>
      </c>
      <c r="B314" s="89"/>
      <c r="C314" s="89"/>
      <c r="D314" s="89"/>
      <c r="E314" s="89"/>
      <c r="F314" s="89"/>
      <c r="G314" s="12">
        <f>G268+G277+G285+G293+G302+G311</f>
        <v>833075</v>
      </c>
    </row>
    <row r="315" spans="1:7">
      <c r="A315" s="20"/>
      <c r="B315" s="20"/>
      <c r="C315" s="20"/>
      <c r="D315" s="20"/>
      <c r="E315" s="20"/>
      <c r="F315" s="20"/>
      <c r="G315" s="21"/>
    </row>
    <row r="316" spans="1:7">
      <c r="A316" s="119"/>
      <c r="B316" s="119"/>
      <c r="C316" s="119"/>
      <c r="D316" s="119"/>
      <c r="E316" s="119"/>
      <c r="F316" s="119"/>
      <c r="G316" s="49"/>
    </row>
    <row r="317" spans="1:7">
      <c r="A317" s="1" t="s">
        <v>2</v>
      </c>
      <c r="B317" s="32"/>
      <c r="C317" s="77">
        <v>4</v>
      </c>
      <c r="D317" s="77"/>
      <c r="E317" s="32"/>
      <c r="F317" s="32"/>
      <c r="G317" s="32"/>
    </row>
    <row r="318" spans="1:7">
      <c r="A318" s="32"/>
      <c r="B318" s="32"/>
      <c r="C318" s="32"/>
      <c r="D318" s="32"/>
      <c r="E318" s="32"/>
      <c r="F318" s="32"/>
      <c r="G318" s="32"/>
    </row>
    <row r="319" spans="1:7">
      <c r="A319" s="1" t="s">
        <v>3</v>
      </c>
      <c r="B319" s="77" t="s">
        <v>285</v>
      </c>
      <c r="C319" s="77"/>
      <c r="D319" s="77"/>
      <c r="E319" s="77"/>
      <c r="F319" s="77"/>
      <c r="G319" s="77"/>
    </row>
    <row r="320" spans="1:7">
      <c r="A320" s="32"/>
      <c r="B320" s="32"/>
      <c r="C320" s="32"/>
      <c r="D320" s="32"/>
      <c r="E320" s="32"/>
      <c r="F320" s="32"/>
      <c r="G320" s="32"/>
    </row>
    <row r="321" spans="1:7">
      <c r="A321" s="78" t="s">
        <v>4</v>
      </c>
      <c r="B321" s="78"/>
      <c r="C321" s="78"/>
      <c r="D321" s="78"/>
      <c r="E321" s="78"/>
      <c r="F321" s="78"/>
      <c r="G321" s="2" t="s">
        <v>5</v>
      </c>
    </row>
    <row r="322" spans="1:7">
      <c r="A322" s="85" t="s">
        <v>170</v>
      </c>
      <c r="B322" s="86"/>
      <c r="C322" s="86"/>
      <c r="D322" s="86"/>
      <c r="E322" s="86"/>
      <c r="F322" s="87"/>
      <c r="G322" s="13">
        <v>12000</v>
      </c>
    </row>
    <row r="323" spans="1:7">
      <c r="A323" s="85" t="s">
        <v>171</v>
      </c>
      <c r="B323" s="86"/>
      <c r="C323" s="86"/>
      <c r="D323" s="86"/>
      <c r="E323" s="86"/>
      <c r="F323" s="87"/>
      <c r="G323" s="13">
        <v>13000</v>
      </c>
    </row>
    <row r="324" spans="1:7">
      <c r="A324" s="85" t="s">
        <v>25</v>
      </c>
      <c r="B324" s="86"/>
      <c r="C324" s="86"/>
      <c r="D324" s="86"/>
      <c r="E324" s="86"/>
      <c r="F324" s="87"/>
      <c r="G324" s="13">
        <v>1000</v>
      </c>
    </row>
    <row r="325" spans="1:7">
      <c r="A325" s="85" t="s">
        <v>286</v>
      </c>
      <c r="B325" s="86"/>
      <c r="C325" s="86"/>
      <c r="D325" s="86"/>
      <c r="E325" s="86"/>
      <c r="F325" s="87"/>
      <c r="G325" s="13">
        <v>10000</v>
      </c>
    </row>
    <row r="326" spans="1:7">
      <c r="A326" s="85" t="s">
        <v>156</v>
      </c>
      <c r="B326" s="86"/>
      <c r="C326" s="86"/>
      <c r="D326" s="86"/>
      <c r="E326" s="86"/>
      <c r="F326" s="87"/>
      <c r="G326" s="13">
        <v>6281</v>
      </c>
    </row>
    <row r="327" spans="1:7">
      <c r="A327" s="85" t="s">
        <v>287</v>
      </c>
      <c r="B327" s="86"/>
      <c r="C327" s="86"/>
      <c r="D327" s="86"/>
      <c r="E327" s="86"/>
      <c r="F327" s="87"/>
      <c r="G327" s="13">
        <v>2000</v>
      </c>
    </row>
    <row r="328" spans="1:7">
      <c r="A328" s="78" t="s">
        <v>14</v>
      </c>
      <c r="B328" s="78"/>
      <c r="C328" s="78"/>
      <c r="D328" s="78"/>
      <c r="E328" s="78"/>
      <c r="F328" s="78"/>
      <c r="G328" s="10">
        <f>SUM(G322:G327)</f>
        <v>44281</v>
      </c>
    </row>
    <row r="329" spans="1:7">
      <c r="A329" s="119"/>
      <c r="B329" s="119"/>
      <c r="C329" s="119"/>
      <c r="D329" s="119"/>
      <c r="E329" s="119"/>
      <c r="F329" s="119"/>
      <c r="G329" s="49"/>
    </row>
    <row r="330" spans="1:7">
      <c r="A330" s="119"/>
      <c r="B330" s="119"/>
      <c r="C330" s="119"/>
      <c r="D330" s="119"/>
      <c r="E330" s="119"/>
      <c r="F330" s="119"/>
      <c r="G330" s="49"/>
    </row>
    <row r="331" spans="1:7">
      <c r="A331" s="1" t="s">
        <v>2</v>
      </c>
      <c r="B331" s="32"/>
      <c r="C331" s="77">
        <v>4</v>
      </c>
      <c r="D331" s="77"/>
      <c r="E331" s="32"/>
      <c r="F331" s="32"/>
      <c r="G331" s="32"/>
    </row>
    <row r="332" spans="1:7">
      <c r="A332" s="32"/>
      <c r="B332" s="32"/>
      <c r="C332" s="32"/>
      <c r="D332" s="32"/>
      <c r="E332" s="32"/>
      <c r="F332" s="32"/>
      <c r="G332" s="32"/>
    </row>
    <row r="333" spans="1:7">
      <c r="A333" s="1" t="s">
        <v>3</v>
      </c>
      <c r="B333" s="77" t="s">
        <v>35</v>
      </c>
      <c r="C333" s="77"/>
      <c r="D333" s="77"/>
      <c r="E333" s="77"/>
      <c r="F333" s="77"/>
      <c r="G333" s="77"/>
    </row>
    <row r="334" spans="1:7">
      <c r="A334" s="32"/>
      <c r="B334" s="32"/>
      <c r="C334" s="32"/>
      <c r="D334" s="32"/>
      <c r="E334" s="32"/>
      <c r="F334" s="32"/>
      <c r="G334" s="32"/>
    </row>
    <row r="335" spans="1:7">
      <c r="A335" s="78" t="s">
        <v>4</v>
      </c>
      <c r="B335" s="78"/>
      <c r="C335" s="78"/>
      <c r="D335" s="78"/>
      <c r="E335" s="78"/>
      <c r="F335" s="78"/>
      <c r="G335" s="2" t="s">
        <v>5</v>
      </c>
    </row>
    <row r="336" spans="1:7">
      <c r="A336" s="85" t="s">
        <v>28</v>
      </c>
      <c r="B336" s="86"/>
      <c r="C336" s="86"/>
      <c r="D336" s="86"/>
      <c r="E336" s="86"/>
      <c r="F336" s="87"/>
      <c r="G336" s="13">
        <v>10000</v>
      </c>
    </row>
    <row r="337" spans="1:7">
      <c r="A337" s="78" t="s">
        <v>14</v>
      </c>
      <c r="B337" s="78"/>
      <c r="C337" s="78"/>
      <c r="D337" s="78"/>
      <c r="E337" s="78"/>
      <c r="F337" s="78"/>
      <c r="G337" s="10">
        <f>SUM(G336:G336)</f>
        <v>10000</v>
      </c>
    </row>
    <row r="338" spans="1:7">
      <c r="A338" s="32"/>
      <c r="B338" s="32"/>
      <c r="C338" s="32"/>
      <c r="D338" s="32"/>
      <c r="E338" s="32"/>
      <c r="F338" s="32"/>
      <c r="G338" s="32"/>
    </row>
    <row r="339" spans="1:7">
      <c r="A339" s="32"/>
      <c r="B339" s="32"/>
      <c r="C339" s="32"/>
      <c r="D339" s="32"/>
      <c r="E339" s="32"/>
      <c r="F339" s="32"/>
      <c r="G339" s="32"/>
    </row>
    <row r="340" spans="1:7">
      <c r="A340" s="32"/>
      <c r="B340" s="32"/>
      <c r="C340" s="32"/>
      <c r="D340" s="32"/>
      <c r="E340" s="32"/>
      <c r="F340" s="32"/>
      <c r="G340" s="32"/>
    </row>
    <row r="341" spans="1:7">
      <c r="A341" s="89" t="s">
        <v>36</v>
      </c>
      <c r="B341" s="89"/>
      <c r="C341" s="89"/>
      <c r="D341" s="89"/>
      <c r="E341" s="89"/>
      <c r="F341" s="89"/>
      <c r="G341" s="12">
        <f>G328+G337</f>
        <v>54281</v>
      </c>
    </row>
    <row r="342" spans="1:7">
      <c r="A342" s="32"/>
      <c r="B342" s="32"/>
      <c r="C342" s="32"/>
      <c r="D342" s="32"/>
      <c r="E342" s="32"/>
      <c r="F342" s="32"/>
      <c r="G342" s="32"/>
    </row>
    <row r="343" spans="1:7">
      <c r="A343" s="32"/>
      <c r="B343" s="32"/>
      <c r="C343" s="32"/>
      <c r="D343" s="32"/>
      <c r="E343" s="32"/>
      <c r="F343" s="32"/>
      <c r="G343" s="32"/>
    </row>
    <row r="344" spans="1:7">
      <c r="A344" s="32"/>
      <c r="B344" s="32"/>
      <c r="C344" s="32"/>
      <c r="D344" s="32"/>
      <c r="E344" s="32"/>
      <c r="F344" s="32"/>
      <c r="G344" s="32"/>
    </row>
    <row r="345" spans="1:7">
      <c r="A345" s="32"/>
      <c r="B345" s="32"/>
      <c r="C345" s="32"/>
      <c r="D345" s="32"/>
      <c r="E345" s="32"/>
      <c r="F345" s="32"/>
      <c r="G345" s="32"/>
    </row>
    <row r="346" spans="1:7">
      <c r="A346" s="32"/>
      <c r="B346" s="32"/>
      <c r="C346" s="32"/>
      <c r="D346" s="32"/>
      <c r="E346" s="32"/>
      <c r="F346" s="32"/>
      <c r="G346" s="32"/>
    </row>
    <row r="347" spans="1:7">
      <c r="A347" s="32"/>
      <c r="B347" s="32"/>
      <c r="C347" s="32"/>
      <c r="D347" s="32"/>
      <c r="E347" s="32"/>
      <c r="F347" s="32"/>
      <c r="G347" s="32"/>
    </row>
    <row r="348" spans="1:7">
      <c r="A348" s="32"/>
      <c r="B348" s="32"/>
      <c r="C348" s="32"/>
      <c r="D348" s="32"/>
      <c r="E348" s="32"/>
      <c r="F348" s="32"/>
      <c r="G348" s="32"/>
    </row>
    <row r="349" spans="1:7">
      <c r="A349" s="32"/>
      <c r="B349" s="32"/>
      <c r="C349" s="32"/>
      <c r="D349" s="32"/>
      <c r="E349" s="32"/>
      <c r="F349" s="32"/>
      <c r="G349" s="32"/>
    </row>
    <row r="350" spans="1:7">
      <c r="A350" s="32"/>
      <c r="B350" s="32"/>
      <c r="C350" s="32"/>
      <c r="D350" s="32"/>
      <c r="E350" s="32"/>
      <c r="F350" s="32"/>
      <c r="G350" s="32"/>
    </row>
    <row r="351" spans="1:7">
      <c r="A351" s="32"/>
      <c r="B351" s="32"/>
      <c r="C351" s="32"/>
      <c r="D351" s="32"/>
      <c r="E351" s="32"/>
      <c r="F351" s="32"/>
      <c r="G351" s="32"/>
    </row>
    <row r="352" spans="1:7">
      <c r="A352" s="32"/>
      <c r="B352" s="32"/>
      <c r="C352" s="32"/>
      <c r="D352" s="32"/>
      <c r="E352" s="32"/>
      <c r="F352" s="32"/>
      <c r="G352" s="32"/>
    </row>
    <row r="353" spans="1:7">
      <c r="A353" s="32"/>
      <c r="B353" s="32"/>
      <c r="C353" s="32"/>
      <c r="D353" s="32"/>
      <c r="E353" s="32"/>
      <c r="F353" s="32"/>
      <c r="G353" s="32"/>
    </row>
    <row r="354" spans="1:7">
      <c r="A354" s="119"/>
      <c r="B354" s="119"/>
      <c r="C354" s="119"/>
      <c r="D354" s="119"/>
      <c r="E354" s="119"/>
      <c r="F354" s="119"/>
      <c r="G354" s="49"/>
    </row>
    <row r="355" spans="1:7">
      <c r="A355" s="1" t="s">
        <v>2</v>
      </c>
      <c r="B355" s="32"/>
      <c r="C355" s="77">
        <v>11</v>
      </c>
      <c r="D355" s="77"/>
      <c r="E355" s="32"/>
      <c r="F355" s="32"/>
      <c r="G355" s="32"/>
    </row>
    <row r="356" spans="1:7">
      <c r="A356" s="32"/>
      <c r="B356" s="32"/>
      <c r="C356" s="32"/>
      <c r="D356" s="32"/>
      <c r="E356" s="32"/>
      <c r="F356" s="32"/>
      <c r="G356" s="32"/>
    </row>
    <row r="357" spans="1:7">
      <c r="A357" s="1" t="s">
        <v>3</v>
      </c>
      <c r="B357" s="77" t="s">
        <v>288</v>
      </c>
      <c r="C357" s="77"/>
      <c r="D357" s="77"/>
      <c r="E357" s="77"/>
      <c r="F357" s="77"/>
      <c r="G357" s="77"/>
    </row>
    <row r="358" spans="1:7">
      <c r="A358" s="32"/>
      <c r="B358" s="32"/>
      <c r="C358" s="32"/>
      <c r="D358" s="32"/>
      <c r="E358" s="32"/>
      <c r="F358" s="32"/>
      <c r="G358" s="32"/>
    </row>
    <row r="359" spans="1:7">
      <c r="A359" s="78" t="s">
        <v>4</v>
      </c>
      <c r="B359" s="78"/>
      <c r="C359" s="78"/>
      <c r="D359" s="78"/>
      <c r="E359" s="78"/>
      <c r="F359" s="78"/>
      <c r="G359" s="2" t="s">
        <v>5</v>
      </c>
    </row>
    <row r="360" spans="1:7">
      <c r="A360" s="85" t="s">
        <v>170</v>
      </c>
      <c r="B360" s="86"/>
      <c r="C360" s="86"/>
      <c r="D360" s="86"/>
      <c r="E360" s="86"/>
      <c r="F360" s="87"/>
      <c r="G360" s="13">
        <v>500</v>
      </c>
    </row>
    <row r="361" spans="1:7">
      <c r="A361" s="85" t="s">
        <v>171</v>
      </c>
      <c r="B361" s="86"/>
      <c r="C361" s="86"/>
      <c r="D361" s="86"/>
      <c r="E361" s="86"/>
      <c r="F361" s="87"/>
      <c r="G361" s="13">
        <v>500</v>
      </c>
    </row>
    <row r="362" spans="1:7">
      <c r="A362" s="85" t="s">
        <v>11</v>
      </c>
      <c r="B362" s="86"/>
      <c r="C362" s="86"/>
      <c r="D362" s="86"/>
      <c r="E362" s="86"/>
      <c r="F362" s="87"/>
      <c r="G362" s="13">
        <v>500</v>
      </c>
    </row>
    <row r="363" spans="1:7">
      <c r="A363" s="85" t="s">
        <v>290</v>
      </c>
      <c r="B363" s="86"/>
      <c r="C363" s="86"/>
      <c r="D363" s="86"/>
      <c r="E363" s="86"/>
      <c r="F363" s="87"/>
      <c r="G363" s="13">
        <v>3000</v>
      </c>
    </row>
    <row r="364" spans="1:7">
      <c r="A364" s="85" t="s">
        <v>25</v>
      </c>
      <c r="B364" s="86"/>
      <c r="C364" s="86"/>
      <c r="D364" s="86"/>
      <c r="E364" s="86"/>
      <c r="F364" s="87"/>
      <c r="G364" s="13">
        <v>1000</v>
      </c>
    </row>
    <row r="365" spans="1:7">
      <c r="A365" s="85" t="s">
        <v>156</v>
      </c>
      <c r="B365" s="86"/>
      <c r="C365" s="86"/>
      <c r="D365" s="86"/>
      <c r="E365" s="86"/>
      <c r="F365" s="87"/>
      <c r="G365" s="13">
        <v>3000</v>
      </c>
    </row>
    <row r="366" spans="1:7">
      <c r="A366" s="85" t="s">
        <v>287</v>
      </c>
      <c r="B366" s="86"/>
      <c r="C366" s="86"/>
      <c r="D366" s="86"/>
      <c r="E366" s="86"/>
      <c r="F366" s="87"/>
      <c r="G366" s="13">
        <v>700</v>
      </c>
    </row>
    <row r="367" spans="1:7">
      <c r="A367" s="78" t="s">
        <v>14</v>
      </c>
      <c r="B367" s="78"/>
      <c r="C367" s="78"/>
      <c r="D367" s="78"/>
      <c r="E367" s="78"/>
      <c r="F367" s="78"/>
      <c r="G367" s="10">
        <f>SUM(G360:G366)</f>
        <v>9200</v>
      </c>
    </row>
    <row r="368" spans="1:7">
      <c r="A368" s="32"/>
      <c r="B368" s="32"/>
      <c r="C368" s="32"/>
      <c r="D368" s="32"/>
      <c r="E368" s="32"/>
      <c r="F368" s="32"/>
      <c r="G368" s="32"/>
    </row>
    <row r="369" spans="1:7">
      <c r="A369" s="32"/>
      <c r="B369" s="32"/>
      <c r="C369" s="32"/>
      <c r="D369" s="32"/>
      <c r="E369" s="32"/>
      <c r="F369" s="32"/>
      <c r="G369" s="32"/>
    </row>
    <row r="370" spans="1:7">
      <c r="A370" s="1" t="s">
        <v>2</v>
      </c>
      <c r="B370" s="32"/>
      <c r="C370" s="77">
        <v>11</v>
      </c>
      <c r="D370" s="77"/>
      <c r="E370" s="32"/>
      <c r="F370" s="32"/>
      <c r="G370" s="32"/>
    </row>
    <row r="371" spans="1:7">
      <c r="A371" s="32"/>
      <c r="B371" s="32"/>
      <c r="C371" s="32"/>
      <c r="D371" s="32"/>
      <c r="E371" s="32"/>
      <c r="F371" s="32"/>
      <c r="G371" s="32"/>
    </row>
    <row r="372" spans="1:7">
      <c r="A372" s="1" t="s">
        <v>3</v>
      </c>
      <c r="B372" s="77" t="s">
        <v>289</v>
      </c>
      <c r="C372" s="77"/>
      <c r="D372" s="77"/>
      <c r="E372" s="77"/>
      <c r="F372" s="77"/>
      <c r="G372" s="77"/>
    </row>
    <row r="373" spans="1:7">
      <c r="A373" s="32"/>
      <c r="B373" s="32"/>
      <c r="C373" s="32"/>
      <c r="D373" s="32"/>
      <c r="E373" s="32"/>
      <c r="F373" s="32"/>
      <c r="G373" s="32"/>
    </row>
    <row r="374" spans="1:7">
      <c r="A374" s="78" t="s">
        <v>4</v>
      </c>
      <c r="B374" s="78"/>
      <c r="C374" s="78"/>
      <c r="D374" s="78"/>
      <c r="E374" s="78"/>
      <c r="F374" s="78"/>
      <c r="G374" s="2" t="s">
        <v>5</v>
      </c>
    </row>
    <row r="375" spans="1:7">
      <c r="A375" s="85" t="s">
        <v>71</v>
      </c>
      <c r="B375" s="86"/>
      <c r="C375" s="86"/>
      <c r="D375" s="86"/>
      <c r="E375" s="86"/>
      <c r="F375" s="87"/>
      <c r="G375" s="55">
        <v>500</v>
      </c>
    </row>
    <row r="376" spans="1:7">
      <c r="A376" s="78" t="s">
        <v>14</v>
      </c>
      <c r="B376" s="78"/>
      <c r="C376" s="78"/>
      <c r="D376" s="78"/>
      <c r="E376" s="78"/>
      <c r="F376" s="78"/>
      <c r="G376" s="10">
        <f>SUM(G375:G375)</f>
        <v>500</v>
      </c>
    </row>
    <row r="377" spans="1:7">
      <c r="A377" s="32"/>
      <c r="B377" s="32"/>
      <c r="C377" s="32"/>
      <c r="D377" s="32"/>
      <c r="E377" s="32"/>
      <c r="F377" s="32"/>
      <c r="G377" s="32"/>
    </row>
    <row r="378" spans="1:7">
      <c r="A378" s="32"/>
      <c r="B378" s="32"/>
      <c r="C378" s="32"/>
      <c r="D378" s="32"/>
      <c r="E378" s="32"/>
      <c r="F378" s="32"/>
      <c r="G378" s="32"/>
    </row>
    <row r="379" spans="1:7">
      <c r="A379" s="89" t="s">
        <v>76</v>
      </c>
      <c r="B379" s="89"/>
      <c r="C379" s="89"/>
      <c r="D379" s="89"/>
      <c r="E379" s="89"/>
      <c r="F379" s="89"/>
      <c r="G379" s="12">
        <f>G367+G376</f>
        <v>9700</v>
      </c>
    </row>
    <row r="380" spans="1:7">
      <c r="A380" s="32"/>
      <c r="B380" s="32"/>
      <c r="C380" s="32"/>
      <c r="D380" s="32"/>
      <c r="E380" s="32"/>
      <c r="F380" s="32"/>
      <c r="G380" s="32"/>
    </row>
    <row r="381" spans="1:7">
      <c r="A381" s="1"/>
      <c r="B381" s="1"/>
      <c r="C381" s="1"/>
      <c r="D381" s="1"/>
      <c r="E381" s="1"/>
      <c r="F381" s="1"/>
      <c r="G381" s="15"/>
    </row>
    <row r="382" spans="1:7">
      <c r="A382" s="1" t="s">
        <v>148</v>
      </c>
      <c r="B382" s="1"/>
      <c r="C382" s="1"/>
      <c r="D382" s="1"/>
      <c r="E382" s="1"/>
      <c r="F382" s="1"/>
      <c r="G382" s="36">
        <f>G97+G156+G217+G230+G247+G314+G341+G379</f>
        <v>2544398.2599999998</v>
      </c>
    </row>
    <row r="383" spans="1:7">
      <c r="A383" s="32"/>
      <c r="B383" s="32"/>
      <c r="C383" s="32"/>
      <c r="D383" s="32"/>
      <c r="E383" s="32"/>
      <c r="F383" s="32"/>
      <c r="G383" s="42"/>
    </row>
    <row r="384" spans="1:7">
      <c r="A384" s="1"/>
      <c r="B384" s="32"/>
      <c r="C384" s="32"/>
      <c r="D384" s="32"/>
      <c r="E384" s="32"/>
      <c r="F384" s="32"/>
      <c r="G384" s="36"/>
    </row>
    <row r="385" spans="1:7">
      <c r="A385" s="32"/>
      <c r="B385" s="32"/>
      <c r="C385" s="32"/>
      <c r="D385" s="32"/>
      <c r="E385" s="32"/>
      <c r="F385" s="32"/>
      <c r="G385" s="42"/>
    </row>
    <row r="386" spans="1:7">
      <c r="A386" s="1"/>
      <c r="B386" s="32"/>
      <c r="C386" s="32"/>
      <c r="D386" s="32"/>
      <c r="E386" s="32"/>
      <c r="F386" s="32"/>
      <c r="G386" s="36"/>
    </row>
    <row r="387" spans="1:7">
      <c r="A387" s="32"/>
      <c r="B387" s="32"/>
      <c r="C387" s="32"/>
      <c r="D387" s="32"/>
      <c r="E387" s="32"/>
      <c r="F387" s="32"/>
      <c r="G387" s="42"/>
    </row>
    <row r="388" spans="1:7">
      <c r="A388" s="32"/>
      <c r="B388" s="32"/>
      <c r="C388" s="32"/>
      <c r="D388" s="32"/>
      <c r="E388" s="32"/>
      <c r="F388" s="32"/>
      <c r="G388" s="42"/>
    </row>
    <row r="389" spans="1:7">
      <c r="A389" s="32"/>
      <c r="B389" s="32"/>
      <c r="C389" s="32"/>
      <c r="D389" s="32"/>
      <c r="E389" s="32"/>
      <c r="F389" s="32"/>
      <c r="G389" s="42"/>
    </row>
    <row r="390" spans="1:7">
      <c r="A390" s="32"/>
      <c r="B390" s="32"/>
      <c r="C390" s="32"/>
      <c r="D390" s="32"/>
      <c r="E390" s="32"/>
      <c r="F390" s="32"/>
      <c r="G390" s="42"/>
    </row>
    <row r="391" spans="1:7">
      <c r="A391" s="32"/>
      <c r="B391" s="32"/>
      <c r="C391" s="32"/>
      <c r="D391" s="32"/>
      <c r="E391" s="32"/>
      <c r="F391" s="32"/>
      <c r="G391" s="42"/>
    </row>
    <row r="392" spans="1:7">
      <c r="A392" s="32"/>
      <c r="B392" s="32"/>
      <c r="C392" s="32"/>
      <c r="D392" s="32"/>
      <c r="E392" s="32"/>
      <c r="F392" s="32"/>
      <c r="G392" s="42"/>
    </row>
    <row r="393" spans="1:7">
      <c r="A393" s="32"/>
      <c r="B393" s="32"/>
      <c r="C393" s="32"/>
      <c r="D393" s="32"/>
      <c r="E393" s="32"/>
      <c r="F393" s="32"/>
      <c r="G393" s="32"/>
    </row>
    <row r="394" spans="1:7">
      <c r="A394" s="32"/>
      <c r="B394" s="32"/>
      <c r="C394" s="32"/>
      <c r="D394" s="32"/>
      <c r="E394" s="32"/>
      <c r="F394" s="32"/>
      <c r="G394" s="32"/>
    </row>
    <row r="395" spans="1:7">
      <c r="A395" s="32"/>
      <c r="B395" s="32"/>
      <c r="C395" s="32"/>
      <c r="D395" s="32"/>
      <c r="E395" s="32"/>
      <c r="F395" s="32"/>
      <c r="G395" s="32"/>
    </row>
    <row r="396" spans="1:7">
      <c r="A396" s="32"/>
      <c r="B396" s="32"/>
      <c r="C396" s="32"/>
      <c r="D396" s="32"/>
      <c r="E396" s="32"/>
      <c r="F396" s="32"/>
      <c r="G396" s="32"/>
    </row>
    <row r="397" spans="1:7">
      <c r="A397" s="32"/>
      <c r="B397" s="32"/>
      <c r="C397" s="32"/>
      <c r="D397" s="32"/>
      <c r="E397" s="32"/>
      <c r="F397" s="32"/>
      <c r="G397" s="32"/>
    </row>
    <row r="398" spans="1:7">
      <c r="A398" s="32"/>
      <c r="B398" s="32"/>
      <c r="C398" s="32"/>
      <c r="D398" s="32"/>
      <c r="E398" s="32"/>
      <c r="F398" s="32"/>
      <c r="G398" s="32"/>
    </row>
    <row r="399" spans="1:7">
      <c r="A399" s="32"/>
      <c r="B399" s="32"/>
      <c r="C399" s="32"/>
      <c r="D399" s="32"/>
      <c r="E399" s="32"/>
      <c r="F399" s="32"/>
      <c r="G399" s="32"/>
    </row>
    <row r="400" spans="1:7">
      <c r="A400" s="32"/>
      <c r="B400" s="32"/>
      <c r="C400" s="32"/>
      <c r="D400" s="32"/>
      <c r="E400" s="32"/>
      <c r="F400" s="32"/>
      <c r="G400" s="32"/>
    </row>
    <row r="401" spans="1:7">
      <c r="A401" s="32"/>
      <c r="B401" s="32"/>
      <c r="C401" s="32"/>
      <c r="D401" s="32"/>
      <c r="E401" s="32"/>
      <c r="F401" s="32"/>
      <c r="G401" s="32"/>
    </row>
    <row r="402" spans="1:7">
      <c r="A402" s="32"/>
      <c r="B402" s="32"/>
      <c r="C402" s="32"/>
      <c r="D402" s="32"/>
      <c r="E402" s="32"/>
      <c r="F402" s="32"/>
      <c r="G402" s="32"/>
    </row>
    <row r="403" spans="1:7">
      <c r="A403" s="32"/>
      <c r="B403" s="32"/>
      <c r="C403" s="32"/>
      <c r="D403" s="32"/>
      <c r="E403" s="32"/>
      <c r="F403" s="32"/>
      <c r="G403" s="32"/>
    </row>
    <row r="404" spans="1:7">
      <c r="A404" s="32"/>
      <c r="B404" s="32"/>
      <c r="C404" s="32"/>
      <c r="D404" s="32"/>
      <c r="E404" s="32"/>
      <c r="F404" s="32"/>
      <c r="G404" s="32"/>
    </row>
    <row r="405" spans="1:7">
      <c r="A405" s="32"/>
      <c r="B405" s="32"/>
      <c r="C405" s="32"/>
      <c r="D405" s="32"/>
      <c r="E405" s="32"/>
      <c r="F405" s="32"/>
      <c r="G405" s="32"/>
    </row>
    <row r="406" spans="1:7">
      <c r="A406" s="32"/>
      <c r="B406" s="32"/>
      <c r="C406" s="32"/>
      <c r="D406" s="32"/>
      <c r="E406" s="32"/>
      <c r="F406" s="32"/>
      <c r="G406" s="32"/>
    </row>
    <row r="407" spans="1:7">
      <c r="A407" s="32"/>
      <c r="B407" s="32"/>
      <c r="C407" s="32"/>
      <c r="D407" s="32"/>
      <c r="E407" s="32"/>
      <c r="F407" s="32"/>
      <c r="G407" s="32"/>
    </row>
    <row r="408" spans="1:7">
      <c r="A408" s="32"/>
      <c r="B408" s="32"/>
      <c r="C408" s="32"/>
      <c r="D408" s="32"/>
      <c r="E408" s="32"/>
      <c r="F408" s="32"/>
      <c r="G408" s="32"/>
    </row>
    <row r="409" spans="1:7">
      <c r="A409" s="32"/>
      <c r="B409" s="32"/>
      <c r="C409" s="32"/>
      <c r="D409" s="32"/>
      <c r="E409" s="32"/>
      <c r="F409" s="32"/>
      <c r="G409" s="32"/>
    </row>
    <row r="410" spans="1:7">
      <c r="A410" s="32"/>
      <c r="B410" s="32"/>
      <c r="C410" s="32"/>
      <c r="D410" s="32"/>
      <c r="E410" s="32"/>
      <c r="F410" s="32"/>
      <c r="G410" s="32"/>
    </row>
    <row r="411" spans="1:7">
      <c r="A411" s="32"/>
      <c r="B411" s="32"/>
      <c r="C411" s="32"/>
      <c r="D411" s="32"/>
      <c r="E411" s="32"/>
      <c r="F411" s="32"/>
      <c r="G411" s="32"/>
    </row>
    <row r="412" spans="1:7">
      <c r="A412" s="32"/>
      <c r="B412" s="32"/>
      <c r="C412" s="32"/>
      <c r="D412" s="32"/>
      <c r="E412" s="32"/>
      <c r="F412" s="32"/>
      <c r="G412" s="32"/>
    </row>
    <row r="413" spans="1:7">
      <c r="A413" s="32"/>
      <c r="B413" s="32"/>
      <c r="C413" s="32"/>
      <c r="D413" s="32"/>
      <c r="E413" s="32"/>
      <c r="F413" s="32"/>
      <c r="G413" s="32"/>
    </row>
    <row r="414" spans="1:7">
      <c r="A414" s="32"/>
      <c r="B414" s="32"/>
      <c r="C414" s="32"/>
      <c r="D414" s="32"/>
      <c r="E414" s="32"/>
      <c r="F414" s="32"/>
      <c r="G414" s="32"/>
    </row>
    <row r="415" spans="1:7">
      <c r="A415" s="32"/>
      <c r="B415" s="32"/>
      <c r="C415" s="32"/>
      <c r="D415" s="32"/>
      <c r="E415" s="32"/>
      <c r="F415" s="32"/>
      <c r="G415" s="32"/>
    </row>
    <row r="416" spans="1:7">
      <c r="A416" s="32"/>
      <c r="B416" s="32"/>
      <c r="C416" s="32"/>
      <c r="D416" s="32"/>
      <c r="E416" s="32"/>
      <c r="F416" s="32"/>
      <c r="G416" s="32"/>
    </row>
    <row r="417" spans="1:8">
      <c r="A417" s="32"/>
      <c r="B417" s="32"/>
      <c r="C417" s="32"/>
      <c r="D417" s="32"/>
      <c r="E417" s="32"/>
      <c r="F417" s="32"/>
      <c r="G417" s="32"/>
    </row>
    <row r="418" spans="1:8">
      <c r="A418" s="32"/>
      <c r="B418" s="32"/>
      <c r="C418" s="32"/>
      <c r="D418" s="32"/>
      <c r="E418" s="32"/>
      <c r="F418" s="32"/>
      <c r="G418" s="32"/>
    </row>
    <row r="419" spans="1:8">
      <c r="A419" s="32"/>
      <c r="B419" s="32"/>
      <c r="C419" s="32"/>
      <c r="D419" s="32"/>
      <c r="E419" s="32"/>
      <c r="F419" s="32"/>
      <c r="G419" s="42"/>
    </row>
    <row r="420" spans="1:8" ht="15">
      <c r="A420" s="50"/>
      <c r="B420" s="51"/>
      <c r="C420" s="51"/>
      <c r="D420" s="51"/>
      <c r="E420" s="51"/>
      <c r="F420" s="51"/>
      <c r="G420" s="51"/>
      <c r="H420" s="43"/>
    </row>
    <row r="421" spans="1:8" ht="15">
      <c r="A421" s="51"/>
      <c r="B421" s="51"/>
      <c r="C421" s="51"/>
      <c r="D421" s="51"/>
      <c r="E421" s="51"/>
      <c r="F421" s="51"/>
      <c r="G421" s="52"/>
      <c r="H421" s="43"/>
    </row>
    <row r="422" spans="1:8" ht="15">
      <c r="A422" s="51"/>
      <c r="B422" s="51"/>
      <c r="C422" s="51"/>
      <c r="D422" s="51"/>
      <c r="E422" s="51"/>
      <c r="F422" s="51"/>
      <c r="G422" s="52"/>
      <c r="H422" s="43"/>
    </row>
    <row r="423" spans="1:8" ht="15">
      <c r="A423" s="51"/>
      <c r="B423" s="51"/>
      <c r="C423" s="51"/>
      <c r="D423" s="51"/>
      <c r="E423" s="51"/>
      <c r="F423" s="51"/>
      <c r="G423" s="52"/>
      <c r="H423" s="43"/>
    </row>
    <row r="424" spans="1:8" ht="15">
      <c r="A424" s="51"/>
      <c r="B424" s="51"/>
      <c r="C424" s="51"/>
      <c r="D424" s="51"/>
      <c r="E424" s="51"/>
      <c r="F424" s="51"/>
      <c r="G424" s="52"/>
      <c r="H424" s="43"/>
    </row>
    <row r="425" spans="1:8" ht="15">
      <c r="A425" s="51"/>
      <c r="B425" s="51"/>
      <c r="C425" s="51"/>
      <c r="D425" s="51"/>
      <c r="E425" s="51"/>
      <c r="F425" s="51"/>
      <c r="G425" s="52"/>
      <c r="H425" s="43"/>
    </row>
    <row r="426" spans="1:8" ht="15">
      <c r="A426" s="51"/>
      <c r="B426" s="51"/>
      <c r="C426" s="51"/>
      <c r="D426" s="51"/>
      <c r="E426" s="51"/>
      <c r="F426" s="51"/>
      <c r="G426" s="52"/>
      <c r="H426" s="43"/>
    </row>
    <row r="427" spans="1:8" ht="15">
      <c r="A427" s="51"/>
      <c r="B427" s="51"/>
      <c r="C427" s="51"/>
      <c r="D427" s="51"/>
      <c r="E427" s="51"/>
      <c r="F427" s="51"/>
      <c r="G427" s="52"/>
      <c r="H427" s="43"/>
    </row>
    <row r="428" spans="1:8" ht="15">
      <c r="A428" s="51"/>
      <c r="B428" s="51"/>
      <c r="C428" s="51"/>
      <c r="D428" s="51"/>
      <c r="E428" s="51"/>
      <c r="F428" s="51"/>
      <c r="G428" s="52"/>
      <c r="H428" s="43"/>
    </row>
    <row r="429" spans="1:8" ht="15">
      <c r="A429" s="51"/>
      <c r="B429" s="51"/>
      <c r="C429" s="51"/>
      <c r="D429" s="51"/>
      <c r="E429" s="51"/>
      <c r="F429" s="51"/>
      <c r="G429" s="52"/>
      <c r="H429" s="43"/>
    </row>
    <row r="430" spans="1:8" ht="15">
      <c r="A430" s="44"/>
      <c r="B430" s="45"/>
      <c r="C430" s="45"/>
      <c r="D430" s="45"/>
      <c r="E430" s="45"/>
      <c r="F430" s="45"/>
      <c r="G430" s="43"/>
      <c r="H430" s="43"/>
    </row>
    <row r="431" spans="1:8" ht="15">
      <c r="A431" s="45"/>
      <c r="B431" s="45"/>
      <c r="C431" s="45"/>
      <c r="D431" s="45"/>
      <c r="E431" s="45"/>
      <c r="F431" s="45"/>
      <c r="G431" s="46"/>
      <c r="H431" s="46"/>
    </row>
  </sheetData>
  <mergeCells count="267">
    <mergeCell ref="A173:F173"/>
    <mergeCell ref="A165:F165"/>
    <mergeCell ref="A175:F175"/>
    <mergeCell ref="A174:F174"/>
    <mergeCell ref="A171:F171"/>
    <mergeCell ref="A172:F172"/>
    <mergeCell ref="A184:F184"/>
    <mergeCell ref="A187:F187"/>
    <mergeCell ref="A176:F176"/>
    <mergeCell ref="A183:F183"/>
    <mergeCell ref="A179:F179"/>
    <mergeCell ref="A182:F182"/>
    <mergeCell ref="A181:F181"/>
    <mergeCell ref="A177:F177"/>
    <mergeCell ref="A180:F180"/>
    <mergeCell ref="A167:F167"/>
    <mergeCell ref="A123:F123"/>
    <mergeCell ref="A124:F124"/>
    <mergeCell ref="A86:F86"/>
    <mergeCell ref="A77:F77"/>
    <mergeCell ref="B84:G84"/>
    <mergeCell ref="C90:D90"/>
    <mergeCell ref="A81:F81"/>
    <mergeCell ref="A96:F96"/>
    <mergeCell ref="A98:F98"/>
    <mergeCell ref="A93:F93"/>
    <mergeCell ref="A142:F142"/>
    <mergeCell ref="A144:F144"/>
    <mergeCell ref="A145:F145"/>
    <mergeCell ref="B150:G150"/>
    <mergeCell ref="A103:F103"/>
    <mergeCell ref="A133:F133"/>
    <mergeCell ref="B119:G119"/>
    <mergeCell ref="A125:F125"/>
    <mergeCell ref="A126:F126"/>
    <mergeCell ref="A122:F122"/>
    <mergeCell ref="B163:G163"/>
    <mergeCell ref="A89:F89"/>
    <mergeCell ref="A88:F88"/>
    <mergeCell ref="B92:G92"/>
    <mergeCell ref="A52:F52"/>
    <mergeCell ref="A60:F60"/>
    <mergeCell ref="A53:F53"/>
    <mergeCell ref="B64:G64"/>
    <mergeCell ref="A56:F56"/>
    <mergeCell ref="A57:F57"/>
    <mergeCell ref="A61:F61"/>
    <mergeCell ref="C6:D6"/>
    <mergeCell ref="B8:G8"/>
    <mergeCell ref="A10:F10"/>
    <mergeCell ref="A20:F20"/>
    <mergeCell ref="A17:F17"/>
    <mergeCell ref="A12:F12"/>
    <mergeCell ref="A28:F28"/>
    <mergeCell ref="A13:F13"/>
    <mergeCell ref="A14:F14"/>
    <mergeCell ref="A15:F15"/>
    <mergeCell ref="A16:F16"/>
    <mergeCell ref="A18:F18"/>
    <mergeCell ref="A19:F19"/>
    <mergeCell ref="A21:F21"/>
    <mergeCell ref="A29:F29"/>
    <mergeCell ref="A36:F36"/>
    <mergeCell ref="A37:F37"/>
    <mergeCell ref="A46:F46"/>
    <mergeCell ref="A379:F379"/>
    <mergeCell ref="C331:D331"/>
    <mergeCell ref="A330:F330"/>
    <mergeCell ref="A327:F327"/>
    <mergeCell ref="A329:F329"/>
    <mergeCell ref="A328:F328"/>
    <mergeCell ref="A35:F35"/>
    <mergeCell ref="B42:G42"/>
    <mergeCell ref="A44:F44"/>
    <mergeCell ref="A45:F45"/>
    <mergeCell ref="A48:F48"/>
    <mergeCell ref="A49:F49"/>
    <mergeCell ref="C40:D40"/>
    <mergeCell ref="A85:F85"/>
    <mergeCell ref="A76:F76"/>
    <mergeCell ref="A55:F55"/>
    <mergeCell ref="A47:F47"/>
    <mergeCell ref="C82:D82"/>
    <mergeCell ref="B73:G73"/>
    <mergeCell ref="A75:F75"/>
    <mergeCell ref="A376:F376"/>
    <mergeCell ref="A375:F375"/>
    <mergeCell ref="A363:F363"/>
    <mergeCell ref="A325:F325"/>
    <mergeCell ref="A326:F326"/>
    <mergeCell ref="A337:F337"/>
    <mergeCell ref="A374:F374"/>
    <mergeCell ref="B372:G372"/>
    <mergeCell ref="A366:F366"/>
    <mergeCell ref="A360:F360"/>
    <mergeCell ref="A341:F341"/>
    <mergeCell ref="B333:G333"/>
    <mergeCell ref="A335:F335"/>
    <mergeCell ref="A336:F336"/>
    <mergeCell ref="A367:F367"/>
    <mergeCell ref="A361:F361"/>
    <mergeCell ref="A362:F362"/>
    <mergeCell ref="A321:F321"/>
    <mergeCell ref="C317:D317"/>
    <mergeCell ref="A364:F364"/>
    <mergeCell ref="C370:D370"/>
    <mergeCell ref="A359:F359"/>
    <mergeCell ref="A354:F354"/>
    <mergeCell ref="C355:D355"/>
    <mergeCell ref="A322:F322"/>
    <mergeCell ref="A323:F323"/>
    <mergeCell ref="A365:F365"/>
    <mergeCell ref="A324:F324"/>
    <mergeCell ref="A217:F217"/>
    <mergeCell ref="A227:F227"/>
    <mergeCell ref="A316:F316"/>
    <mergeCell ref="B319:G319"/>
    <mergeCell ref="A214:F214"/>
    <mergeCell ref="A194:F194"/>
    <mergeCell ref="A195:F195"/>
    <mergeCell ref="A213:F213"/>
    <mergeCell ref="A206:F206"/>
    <mergeCell ref="A203:F203"/>
    <mergeCell ref="C148:D148"/>
    <mergeCell ref="A188:F188"/>
    <mergeCell ref="A155:F155"/>
    <mergeCell ref="A178:F178"/>
    <mergeCell ref="A134:F134"/>
    <mergeCell ref="A198:F198"/>
    <mergeCell ref="A196:F196"/>
    <mergeCell ref="A197:F197"/>
    <mergeCell ref="A190:F190"/>
    <mergeCell ref="A189:F189"/>
    <mergeCell ref="A156:F156"/>
    <mergeCell ref="A186:F186"/>
    <mergeCell ref="C161:D161"/>
    <mergeCell ref="A170:F170"/>
    <mergeCell ref="A185:F185"/>
    <mergeCell ref="C138:D138"/>
    <mergeCell ref="B140:G140"/>
    <mergeCell ref="A143:F143"/>
    <mergeCell ref="A153:F153"/>
    <mergeCell ref="A168:F168"/>
    <mergeCell ref="A169:F169"/>
    <mergeCell ref="A166:F166"/>
    <mergeCell ref="A152:F152"/>
    <mergeCell ref="A154:F154"/>
    <mergeCell ref="A121:F121"/>
    <mergeCell ref="A105:F105"/>
    <mergeCell ref="A110:F110"/>
    <mergeCell ref="A113:F113"/>
    <mergeCell ref="A107:F107"/>
    <mergeCell ref="A108:F108"/>
    <mergeCell ref="A109:F109"/>
    <mergeCell ref="A111:F111"/>
    <mergeCell ref="C31:D31"/>
    <mergeCell ref="B33:G33"/>
    <mergeCell ref="A54:F54"/>
    <mergeCell ref="C62:D62"/>
    <mergeCell ref="A50:F50"/>
    <mergeCell ref="A51:F51"/>
    <mergeCell ref="A65:F65"/>
    <mergeCell ref="A66:F66"/>
    <mergeCell ref="A68:F68"/>
    <mergeCell ref="C71:D71"/>
    <mergeCell ref="A67:F67"/>
    <mergeCell ref="A74:F74"/>
    <mergeCell ref="A70:F70"/>
    <mergeCell ref="A95:F95"/>
    <mergeCell ref="A94:F94"/>
    <mergeCell ref="A87:F87"/>
    <mergeCell ref="B357:G357"/>
    <mergeCell ref="A310:F310"/>
    <mergeCell ref="A312:F312"/>
    <mergeCell ref="A302:F302"/>
    <mergeCell ref="A313:F313"/>
    <mergeCell ref="I11:L11"/>
    <mergeCell ref="A27:F27"/>
    <mergeCell ref="A25:F25"/>
    <mergeCell ref="A26:F26"/>
    <mergeCell ref="A11:F11"/>
    <mergeCell ref="A24:F24"/>
    <mergeCell ref="A22:F22"/>
    <mergeCell ref="A23:F23"/>
    <mergeCell ref="A104:F104"/>
    <mergeCell ref="A97:F97"/>
    <mergeCell ref="A135:F135"/>
    <mergeCell ref="A114:F114"/>
    <mergeCell ref="C99:D99"/>
    <mergeCell ref="A128:F128"/>
    <mergeCell ref="C129:D129"/>
    <mergeCell ref="A106:F106"/>
    <mergeCell ref="B131:G131"/>
    <mergeCell ref="B101:G101"/>
    <mergeCell ref="A112:F112"/>
    <mergeCell ref="A191:F191"/>
    <mergeCell ref="A192:F192"/>
    <mergeCell ref="A193:F193"/>
    <mergeCell ref="B201:G201"/>
    <mergeCell ref="A205:F205"/>
    <mergeCell ref="C208:D208"/>
    <mergeCell ref="A314:F314"/>
    <mergeCell ref="A311:F311"/>
    <mergeCell ref="A309:F309"/>
    <mergeCell ref="B306:G306"/>
    <mergeCell ref="A308:F308"/>
    <mergeCell ref="C199:D199"/>
    <mergeCell ref="A204:F204"/>
    <mergeCell ref="B210:G210"/>
    <mergeCell ref="A212:F212"/>
    <mergeCell ref="A293:F293"/>
    <mergeCell ref="C296:D296"/>
    <mergeCell ref="B298:G298"/>
    <mergeCell ref="A300:F300"/>
    <mergeCell ref="C304:D304"/>
    <mergeCell ref="A301:F301"/>
    <mergeCell ref="A243:F243"/>
    <mergeCell ref="A230:F230"/>
    <mergeCell ref="A242:F242"/>
    <mergeCell ref="A303:F303"/>
    <mergeCell ref="A266:F266"/>
    <mergeCell ref="A267:F267"/>
    <mergeCell ref="A278:F278"/>
    <mergeCell ref="A285:F285"/>
    <mergeCell ref="A270:F270"/>
    <mergeCell ref="C271:D271"/>
    <mergeCell ref="A277:F277"/>
    <mergeCell ref="A275:F275"/>
    <mergeCell ref="C279:D279"/>
    <mergeCell ref="A291:F291"/>
    <mergeCell ref="A292:F292"/>
    <mergeCell ref="B289:G290"/>
    <mergeCell ref="C287:D287"/>
    <mergeCell ref="A283:F283"/>
    <mergeCell ref="B281:G281"/>
    <mergeCell ref="A265:F265"/>
    <mergeCell ref="A276:F276"/>
    <mergeCell ref="B273:G274"/>
    <mergeCell ref="A284:F284"/>
    <mergeCell ref="A258:F258"/>
    <mergeCell ref="A228:F228"/>
    <mergeCell ref="A268:F268"/>
    <mergeCell ref="A263:F263"/>
    <mergeCell ref="A259:F259"/>
    <mergeCell ref="A260:F260"/>
    <mergeCell ref="A244:F244"/>
    <mergeCell ref="A261:F261"/>
    <mergeCell ref="A262:F262"/>
    <mergeCell ref="A247:F247"/>
    <mergeCell ref="A257:F257"/>
    <mergeCell ref="A246:F246"/>
    <mergeCell ref="A245:F245"/>
    <mergeCell ref="C250:D250"/>
    <mergeCell ref="A254:F254"/>
    <mergeCell ref="A256:F256"/>
    <mergeCell ref="B252:G253"/>
    <mergeCell ref="A255:F255"/>
    <mergeCell ref="A264:F264"/>
    <mergeCell ref="A241:F241"/>
    <mergeCell ref="A229:F229"/>
    <mergeCell ref="C237:D237"/>
    <mergeCell ref="B239:G239"/>
    <mergeCell ref="C220:D220"/>
    <mergeCell ref="B222:G222"/>
    <mergeCell ref="A224:F224"/>
    <mergeCell ref="A225:F225"/>
    <mergeCell ref="A226:F226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5"/>
  <sheetViews>
    <sheetView topLeftCell="A301" workbookViewId="0">
      <selection activeCell="A313" sqref="A313:F313"/>
    </sheetView>
  </sheetViews>
  <sheetFormatPr defaultRowHeight="12.75"/>
  <cols>
    <col min="6" max="6" width="18.42578125" customWidth="1"/>
    <col min="7" max="7" width="14.7109375" customWidth="1"/>
  </cols>
  <sheetData>
    <row r="1" spans="1:7">
      <c r="A1" s="1" t="s">
        <v>0</v>
      </c>
    </row>
    <row r="3" spans="1:7">
      <c r="A3" s="1" t="s">
        <v>1</v>
      </c>
      <c r="B3" s="3" t="s">
        <v>37</v>
      </c>
      <c r="C3" s="3"/>
      <c r="D3" s="3"/>
      <c r="E3" s="3"/>
    </row>
    <row r="5" spans="1:7">
      <c r="A5" s="1" t="s">
        <v>2</v>
      </c>
      <c r="C5" s="77">
        <v>1000</v>
      </c>
      <c r="D5" s="77"/>
    </row>
    <row r="6" spans="1:7">
      <c r="A6" s="1"/>
      <c r="C6" s="4"/>
      <c r="D6" s="4"/>
    </row>
    <row r="8" spans="1:7">
      <c r="A8" s="1" t="s">
        <v>3</v>
      </c>
      <c r="B8" s="77" t="s">
        <v>38</v>
      </c>
      <c r="C8" s="77"/>
      <c r="D8" s="77"/>
      <c r="E8" s="77"/>
      <c r="F8" s="77"/>
      <c r="G8" s="77"/>
    </row>
    <row r="10" spans="1:7">
      <c r="A10" s="78" t="s">
        <v>4</v>
      </c>
      <c r="B10" s="78"/>
      <c r="C10" s="78"/>
      <c r="D10" s="78"/>
      <c r="E10" s="78"/>
      <c r="F10" s="78"/>
      <c r="G10" s="2" t="s">
        <v>5</v>
      </c>
    </row>
    <row r="11" spans="1:7">
      <c r="A11" s="79" t="s">
        <v>8</v>
      </c>
      <c r="B11" s="79"/>
      <c r="C11" s="79"/>
      <c r="D11" s="79"/>
      <c r="E11" s="79"/>
      <c r="F11" s="79"/>
      <c r="G11" s="41">
        <v>359878</v>
      </c>
    </row>
    <row r="12" spans="1:7">
      <c r="A12" s="85" t="s">
        <v>173</v>
      </c>
      <c r="B12" s="81"/>
      <c r="C12" s="81"/>
      <c r="D12" s="81"/>
      <c r="E12" s="81"/>
      <c r="F12" s="82"/>
      <c r="G12" s="41">
        <v>22000</v>
      </c>
    </row>
    <row r="13" spans="1:7">
      <c r="A13" s="79" t="s">
        <v>9</v>
      </c>
      <c r="B13" s="79"/>
      <c r="C13" s="79"/>
      <c r="D13" s="79"/>
      <c r="E13" s="79"/>
      <c r="F13" s="79"/>
      <c r="G13" s="41">
        <v>41574</v>
      </c>
    </row>
    <row r="14" spans="1:7">
      <c r="A14" s="80" t="s">
        <v>161</v>
      </c>
      <c r="B14" s="81"/>
      <c r="C14" s="81"/>
      <c r="D14" s="81"/>
      <c r="E14" s="81"/>
      <c r="F14" s="82"/>
      <c r="G14" s="41">
        <v>500</v>
      </c>
    </row>
    <row r="15" spans="1:7">
      <c r="A15" s="79" t="s">
        <v>10</v>
      </c>
      <c r="B15" s="79"/>
      <c r="C15" s="79"/>
      <c r="D15" s="79"/>
      <c r="E15" s="79"/>
      <c r="F15" s="79"/>
      <c r="G15" s="41">
        <v>4333</v>
      </c>
    </row>
    <row r="16" spans="1:7">
      <c r="A16" s="85" t="s">
        <v>183</v>
      </c>
      <c r="B16" s="81"/>
      <c r="C16" s="81"/>
      <c r="D16" s="81"/>
      <c r="E16" s="81"/>
      <c r="F16" s="82"/>
      <c r="G16" s="41">
        <v>1000</v>
      </c>
    </row>
    <row r="17" spans="1:7">
      <c r="A17" s="79" t="s">
        <v>146</v>
      </c>
      <c r="B17" s="79"/>
      <c r="C17" s="79"/>
      <c r="D17" s="79"/>
      <c r="E17" s="79"/>
      <c r="F17" s="79"/>
      <c r="G17" s="41">
        <v>6000</v>
      </c>
    </row>
    <row r="18" spans="1:7">
      <c r="A18" s="80" t="s">
        <v>163</v>
      </c>
      <c r="B18" s="81"/>
      <c r="C18" s="81"/>
      <c r="D18" s="81"/>
      <c r="E18" s="81"/>
      <c r="F18" s="82"/>
      <c r="G18" s="41">
        <v>1000</v>
      </c>
    </row>
    <row r="19" spans="1:7">
      <c r="A19" s="92" t="s">
        <v>218</v>
      </c>
      <c r="B19" s="79"/>
      <c r="C19" s="79"/>
      <c r="D19" s="79"/>
      <c r="E19" s="79"/>
      <c r="F19" s="79"/>
      <c r="G19" s="41">
        <v>35169</v>
      </c>
    </row>
    <row r="20" spans="1:7">
      <c r="A20" s="79" t="s">
        <v>39</v>
      </c>
      <c r="B20" s="79"/>
      <c r="C20" s="79"/>
      <c r="D20" s="79"/>
      <c r="E20" s="79"/>
      <c r="F20" s="79"/>
      <c r="G20" s="41">
        <v>1759</v>
      </c>
    </row>
    <row r="21" spans="1:7">
      <c r="A21" s="80" t="s">
        <v>26</v>
      </c>
      <c r="B21" s="81"/>
      <c r="C21" s="81"/>
      <c r="D21" s="81"/>
      <c r="E21" s="81"/>
      <c r="F21" s="82"/>
      <c r="G21" s="41">
        <v>3769</v>
      </c>
    </row>
    <row r="22" spans="1:7">
      <c r="A22" s="79" t="s">
        <v>11</v>
      </c>
      <c r="B22" s="79"/>
      <c r="C22" s="79"/>
      <c r="D22" s="79"/>
      <c r="E22" s="79"/>
      <c r="F22" s="79"/>
      <c r="G22" s="41">
        <v>1000</v>
      </c>
    </row>
    <row r="23" spans="1:7">
      <c r="A23" s="79" t="s">
        <v>191</v>
      </c>
      <c r="B23" s="79"/>
      <c r="C23" s="79"/>
      <c r="D23" s="79"/>
      <c r="E23" s="79"/>
      <c r="F23" s="79"/>
      <c r="G23" s="41">
        <v>35169</v>
      </c>
    </row>
    <row r="24" spans="1:7">
      <c r="A24" s="78" t="s">
        <v>14</v>
      </c>
      <c r="B24" s="78"/>
      <c r="C24" s="78"/>
      <c r="D24" s="78"/>
      <c r="E24" s="78"/>
      <c r="F24" s="78"/>
      <c r="G24" s="6">
        <f>SUM(G11:G23)</f>
        <v>513151</v>
      </c>
    </row>
    <row r="25" spans="1:7">
      <c r="A25" s="17"/>
      <c r="B25" s="17"/>
      <c r="C25" s="17"/>
      <c r="D25" s="17"/>
      <c r="E25" s="17"/>
      <c r="F25" s="17"/>
      <c r="G25" s="25"/>
    </row>
    <row r="26" spans="1:7">
      <c r="A26" s="83"/>
      <c r="B26" s="83"/>
      <c r="C26" s="83"/>
      <c r="D26" s="83"/>
      <c r="E26" s="83"/>
      <c r="F26" s="83"/>
      <c r="G26" s="8"/>
    </row>
    <row r="27" spans="1:7">
      <c r="A27" s="1" t="s">
        <v>2</v>
      </c>
      <c r="C27" s="77">
        <v>1000</v>
      </c>
      <c r="D27" s="77"/>
    </row>
    <row r="29" spans="1:7">
      <c r="A29" s="1" t="s">
        <v>3</v>
      </c>
      <c r="B29" s="77" t="s">
        <v>40</v>
      </c>
      <c r="C29" s="77"/>
      <c r="D29" s="77"/>
      <c r="E29" s="77"/>
      <c r="F29" s="77"/>
      <c r="G29" s="77"/>
    </row>
    <row r="30" spans="1:7">
      <c r="A30" s="83"/>
      <c r="B30" s="83"/>
      <c r="C30" s="83"/>
      <c r="D30" s="83"/>
      <c r="E30" s="83"/>
      <c r="F30" s="83"/>
      <c r="G30" s="8"/>
    </row>
    <row r="31" spans="1:7">
      <c r="A31" s="78" t="s">
        <v>4</v>
      </c>
      <c r="B31" s="78"/>
      <c r="C31" s="78"/>
      <c r="D31" s="78"/>
      <c r="E31" s="78"/>
      <c r="F31" s="78"/>
      <c r="G31" s="10" t="s">
        <v>5</v>
      </c>
    </row>
    <row r="32" spans="1:7">
      <c r="A32" s="79" t="s">
        <v>15</v>
      </c>
      <c r="B32" s="79"/>
      <c r="C32" s="79"/>
      <c r="D32" s="79"/>
      <c r="E32" s="79"/>
      <c r="F32" s="79"/>
      <c r="G32" s="41">
        <v>14692</v>
      </c>
    </row>
    <row r="33" spans="1:7">
      <c r="A33" s="78" t="s">
        <v>14</v>
      </c>
      <c r="B33" s="78"/>
      <c r="C33" s="78"/>
      <c r="D33" s="78"/>
      <c r="E33" s="78"/>
      <c r="F33" s="78"/>
      <c r="G33" s="11">
        <f>SUM(G32)</f>
        <v>14692</v>
      </c>
    </row>
    <row r="34" spans="1:7">
      <c r="A34" s="17"/>
      <c r="B34" s="17"/>
      <c r="C34" s="17"/>
      <c r="D34" s="17"/>
      <c r="E34" s="17"/>
      <c r="F34" s="17"/>
      <c r="G34" s="18"/>
    </row>
    <row r="35" spans="1:7">
      <c r="A35" s="88"/>
      <c r="B35" s="88"/>
      <c r="C35" s="88"/>
      <c r="D35" s="88"/>
      <c r="E35" s="88"/>
      <c r="F35" s="88"/>
      <c r="G35" s="9"/>
    </row>
    <row r="36" spans="1:7">
      <c r="A36" s="1" t="s">
        <v>2</v>
      </c>
      <c r="C36" s="77">
        <v>1000</v>
      </c>
      <c r="D36" s="77"/>
    </row>
    <row r="38" spans="1:7">
      <c r="A38" s="1" t="s">
        <v>3</v>
      </c>
      <c r="B38" s="77" t="s">
        <v>41</v>
      </c>
      <c r="C38" s="77"/>
      <c r="D38" s="77"/>
      <c r="E38" s="77"/>
      <c r="F38" s="77"/>
      <c r="G38" s="77"/>
    </row>
    <row r="39" spans="1:7">
      <c r="A39" s="84"/>
      <c r="B39" s="84"/>
      <c r="C39" s="84"/>
      <c r="D39" s="84"/>
      <c r="E39" s="84"/>
      <c r="F39" s="84"/>
    </row>
    <row r="40" spans="1:7">
      <c r="A40" s="78" t="s">
        <v>4</v>
      </c>
      <c r="B40" s="78"/>
      <c r="C40" s="78"/>
      <c r="D40" s="78"/>
      <c r="E40" s="78"/>
      <c r="F40" s="78"/>
      <c r="G40" s="10" t="s">
        <v>5</v>
      </c>
    </row>
    <row r="41" spans="1:7">
      <c r="A41" s="79" t="s">
        <v>17</v>
      </c>
      <c r="B41" s="79"/>
      <c r="C41" s="79"/>
      <c r="D41" s="79"/>
      <c r="E41" s="79"/>
      <c r="F41" s="79"/>
      <c r="G41" s="41">
        <v>57513</v>
      </c>
    </row>
    <row r="42" spans="1:7">
      <c r="A42" s="78" t="s">
        <v>14</v>
      </c>
      <c r="B42" s="78"/>
      <c r="C42" s="78"/>
      <c r="D42" s="78"/>
      <c r="E42" s="78"/>
      <c r="F42" s="78"/>
      <c r="G42" s="11">
        <f>SUM(G41)</f>
        <v>57513</v>
      </c>
    </row>
    <row r="43" spans="1:7">
      <c r="A43" s="17"/>
      <c r="B43" s="17"/>
      <c r="C43" s="17"/>
      <c r="D43" s="17"/>
      <c r="E43" s="17"/>
      <c r="F43" s="17"/>
      <c r="G43" s="18"/>
    </row>
    <row r="44" spans="1:7">
      <c r="A44" s="84"/>
      <c r="B44" s="84"/>
      <c r="C44" s="84"/>
      <c r="D44" s="84"/>
      <c r="E44" s="84"/>
      <c r="F44" s="84"/>
    </row>
    <row r="45" spans="1:7">
      <c r="A45" s="1" t="s">
        <v>2</v>
      </c>
      <c r="C45" s="77">
        <v>1000</v>
      </c>
      <c r="D45" s="77"/>
    </row>
    <row r="47" spans="1:7">
      <c r="A47" s="1" t="s">
        <v>3</v>
      </c>
      <c r="B47" s="77" t="s">
        <v>42</v>
      </c>
      <c r="C47" s="77"/>
      <c r="D47" s="77"/>
      <c r="E47" s="77"/>
      <c r="F47" s="77"/>
      <c r="G47" s="77"/>
    </row>
    <row r="48" spans="1:7">
      <c r="A48" s="84"/>
      <c r="B48" s="84"/>
      <c r="C48" s="84"/>
      <c r="D48" s="84"/>
      <c r="E48" s="84"/>
      <c r="F48" s="84"/>
    </row>
    <row r="49" spans="1:7">
      <c r="A49" s="78" t="s">
        <v>4</v>
      </c>
      <c r="B49" s="78"/>
      <c r="C49" s="78"/>
      <c r="D49" s="78"/>
      <c r="E49" s="78"/>
      <c r="F49" s="78"/>
      <c r="G49" s="10" t="s">
        <v>5</v>
      </c>
    </row>
    <row r="50" spans="1:7">
      <c r="A50" s="79" t="s">
        <v>19</v>
      </c>
      <c r="B50" s="79"/>
      <c r="C50" s="79"/>
      <c r="D50" s="79"/>
      <c r="E50" s="79"/>
      <c r="F50" s="79"/>
      <c r="G50" s="41">
        <v>377</v>
      </c>
    </row>
    <row r="51" spans="1:7">
      <c r="A51" s="78" t="s">
        <v>14</v>
      </c>
      <c r="B51" s="78"/>
      <c r="C51" s="78"/>
      <c r="D51" s="78"/>
      <c r="E51" s="78"/>
      <c r="F51" s="78"/>
      <c r="G51" s="11">
        <f>SUM(G50)</f>
        <v>377</v>
      </c>
    </row>
    <row r="52" spans="1:7">
      <c r="A52" s="17"/>
      <c r="B52" s="17"/>
      <c r="C52" s="17"/>
      <c r="D52" s="17"/>
      <c r="E52" s="17"/>
      <c r="F52" s="17"/>
      <c r="G52" s="18"/>
    </row>
    <row r="53" spans="1:7">
      <c r="A53" s="17"/>
      <c r="B53" s="17"/>
      <c r="C53" s="17"/>
      <c r="D53" s="17"/>
      <c r="E53" s="17"/>
      <c r="F53" s="17"/>
      <c r="G53" s="18"/>
    </row>
    <row r="54" spans="1:7">
      <c r="A54" s="17"/>
      <c r="B54" s="17"/>
      <c r="C54" s="17"/>
      <c r="D54" s="17"/>
      <c r="E54" s="17"/>
      <c r="F54" s="17"/>
      <c r="G54" s="18"/>
    </row>
    <row r="55" spans="1:7">
      <c r="A55" s="17"/>
      <c r="B55" s="17"/>
      <c r="C55" s="17"/>
      <c r="D55" s="17"/>
      <c r="E55" s="17"/>
      <c r="F55" s="17"/>
      <c r="G55" s="18"/>
    </row>
    <row r="56" spans="1:7">
      <c r="A56" s="84"/>
      <c r="B56" s="84"/>
      <c r="C56" s="84"/>
      <c r="D56" s="84"/>
      <c r="E56" s="84"/>
      <c r="F56" s="84"/>
    </row>
    <row r="57" spans="1:7">
      <c r="A57" s="1" t="s">
        <v>2</v>
      </c>
      <c r="C57" s="77">
        <v>1000</v>
      </c>
      <c r="D57" s="77"/>
    </row>
    <row r="59" spans="1:7">
      <c r="A59" s="1" t="s">
        <v>3</v>
      </c>
      <c r="B59" s="77" t="s">
        <v>20</v>
      </c>
      <c r="C59" s="77"/>
      <c r="D59" s="77"/>
      <c r="E59" s="77"/>
      <c r="F59" s="77"/>
      <c r="G59" s="77"/>
    </row>
    <row r="60" spans="1:7">
      <c r="A60" s="84"/>
      <c r="B60" s="84"/>
      <c r="C60" s="84"/>
      <c r="D60" s="84"/>
      <c r="E60" s="84"/>
      <c r="F60" s="84"/>
    </row>
    <row r="61" spans="1:7">
      <c r="A61" s="78" t="s">
        <v>4</v>
      </c>
      <c r="B61" s="78"/>
      <c r="C61" s="78"/>
      <c r="D61" s="78"/>
      <c r="E61" s="78"/>
      <c r="F61" s="78"/>
      <c r="G61" s="10" t="s">
        <v>5</v>
      </c>
    </row>
    <row r="62" spans="1:7">
      <c r="A62" s="92" t="s">
        <v>71</v>
      </c>
      <c r="B62" s="79"/>
      <c r="C62" s="79"/>
      <c r="D62" s="79"/>
      <c r="E62" s="79"/>
      <c r="F62" s="79"/>
      <c r="G62" s="41">
        <v>10000</v>
      </c>
    </row>
    <row r="63" spans="1:7">
      <c r="A63" s="78" t="s">
        <v>14</v>
      </c>
      <c r="B63" s="78"/>
      <c r="C63" s="78"/>
      <c r="D63" s="78"/>
      <c r="E63" s="78"/>
      <c r="F63" s="78"/>
      <c r="G63" s="11">
        <f>SUM(G62)</f>
        <v>10000</v>
      </c>
    </row>
    <row r="64" spans="1:7">
      <c r="A64" s="89" t="s">
        <v>29</v>
      </c>
      <c r="B64" s="89"/>
      <c r="C64" s="89"/>
      <c r="D64" s="89"/>
      <c r="E64" s="89"/>
      <c r="F64" s="89"/>
      <c r="G64" s="12">
        <f>G24+G33+G42+G51+G63</f>
        <v>595733</v>
      </c>
    </row>
    <row r="65" spans="1:7">
      <c r="A65" s="20"/>
      <c r="B65" s="20"/>
      <c r="C65" s="20"/>
      <c r="D65" s="20"/>
      <c r="E65" s="20"/>
      <c r="F65" s="20"/>
      <c r="G65" s="21"/>
    </row>
    <row r="66" spans="1:7">
      <c r="A66" s="1" t="s">
        <v>2</v>
      </c>
      <c r="C66" s="77">
        <v>34</v>
      </c>
      <c r="D66" s="77"/>
    </row>
    <row r="68" spans="1:7">
      <c r="A68" s="1" t="s">
        <v>3</v>
      </c>
      <c r="B68" s="77" t="s">
        <v>43</v>
      </c>
      <c r="C68" s="77"/>
      <c r="D68" s="77"/>
      <c r="E68" s="77"/>
      <c r="F68" s="77"/>
      <c r="G68" s="77"/>
    </row>
    <row r="70" spans="1:7">
      <c r="A70" s="78" t="s">
        <v>4</v>
      </c>
      <c r="B70" s="78"/>
      <c r="C70" s="78"/>
      <c r="D70" s="78"/>
      <c r="E70" s="78"/>
      <c r="F70" s="78"/>
      <c r="G70" s="2" t="s">
        <v>5</v>
      </c>
    </row>
    <row r="71" spans="1:7">
      <c r="A71" s="79" t="s">
        <v>192</v>
      </c>
      <c r="B71" s="79"/>
      <c r="C71" s="79"/>
      <c r="D71" s="79"/>
      <c r="E71" s="79"/>
      <c r="F71" s="79"/>
      <c r="G71" s="41">
        <v>40193.279999999999</v>
      </c>
    </row>
    <row r="72" spans="1:7">
      <c r="A72" s="80" t="s">
        <v>82</v>
      </c>
      <c r="B72" s="81"/>
      <c r="C72" s="81"/>
      <c r="D72" s="81"/>
      <c r="E72" s="81"/>
      <c r="F72" s="82"/>
      <c r="G72" s="41">
        <v>75362.399999999994</v>
      </c>
    </row>
    <row r="73" spans="1:7">
      <c r="A73" s="79" t="s">
        <v>44</v>
      </c>
      <c r="B73" s="79"/>
      <c r="C73" s="79"/>
      <c r="D73" s="79"/>
      <c r="E73" s="79"/>
      <c r="F73" s="79"/>
      <c r="G73" s="41">
        <v>1000</v>
      </c>
    </row>
    <row r="74" spans="1:7">
      <c r="A74" s="80" t="s">
        <v>45</v>
      </c>
      <c r="B74" s="81"/>
      <c r="C74" s="81"/>
      <c r="D74" s="81"/>
      <c r="E74" s="81"/>
      <c r="F74" s="82"/>
      <c r="G74" s="41">
        <v>149240.29</v>
      </c>
    </row>
    <row r="75" spans="1:7">
      <c r="A75" s="80" t="s">
        <v>46</v>
      </c>
      <c r="B75" s="81"/>
      <c r="C75" s="81"/>
      <c r="D75" s="81"/>
      <c r="E75" s="81"/>
      <c r="F75" s="82"/>
      <c r="G75" s="41">
        <v>12560.4</v>
      </c>
    </row>
    <row r="76" spans="1:7">
      <c r="A76" s="85" t="s">
        <v>218</v>
      </c>
      <c r="B76" s="81"/>
      <c r="C76" s="81"/>
      <c r="D76" s="81"/>
      <c r="E76" s="81"/>
      <c r="F76" s="82"/>
      <c r="G76" s="41">
        <v>20000</v>
      </c>
    </row>
    <row r="77" spans="1:7">
      <c r="A77" s="80" t="s">
        <v>193</v>
      </c>
      <c r="B77" s="81"/>
      <c r="C77" s="81"/>
      <c r="D77" s="81"/>
      <c r="E77" s="81"/>
      <c r="F77" s="82"/>
      <c r="G77" s="41">
        <v>47729.52</v>
      </c>
    </row>
    <row r="78" spans="1:7">
      <c r="A78" s="85" t="s">
        <v>303</v>
      </c>
      <c r="B78" s="86"/>
      <c r="C78" s="86"/>
      <c r="D78" s="86"/>
      <c r="E78" s="86"/>
      <c r="F78" s="87"/>
      <c r="G78" s="41">
        <v>3417</v>
      </c>
    </row>
    <row r="79" spans="1:7">
      <c r="A79" s="78" t="s">
        <v>14</v>
      </c>
      <c r="B79" s="78"/>
      <c r="C79" s="78"/>
      <c r="D79" s="78"/>
      <c r="E79" s="78"/>
      <c r="F79" s="78"/>
      <c r="G79" s="11">
        <f>SUM(G71:G78)</f>
        <v>349502.89</v>
      </c>
    </row>
    <row r="80" spans="1:7">
      <c r="A80" s="17"/>
      <c r="B80" s="17"/>
      <c r="C80" s="17"/>
      <c r="D80" s="17"/>
      <c r="E80" s="17"/>
      <c r="F80" s="17"/>
      <c r="G80" s="18"/>
    </row>
    <row r="81" spans="1:7">
      <c r="A81" s="90"/>
      <c r="B81" s="90"/>
      <c r="C81" s="90"/>
      <c r="D81" s="90"/>
      <c r="E81" s="90"/>
      <c r="F81" s="90"/>
      <c r="G81" s="4"/>
    </row>
    <row r="82" spans="1:7">
      <c r="A82" s="1" t="s">
        <v>2</v>
      </c>
      <c r="C82" s="77">
        <v>34</v>
      </c>
      <c r="D82" s="77"/>
    </row>
    <row r="84" spans="1:7">
      <c r="A84" s="1" t="s">
        <v>3</v>
      </c>
      <c r="B84" s="77" t="s">
        <v>294</v>
      </c>
      <c r="C84" s="77"/>
      <c r="D84" s="77"/>
      <c r="E84" s="77"/>
      <c r="F84" s="77"/>
      <c r="G84" s="77"/>
    </row>
    <row r="86" spans="1:7">
      <c r="A86" s="78" t="s">
        <v>4</v>
      </c>
      <c r="B86" s="78"/>
      <c r="C86" s="78"/>
      <c r="D86" s="78"/>
      <c r="E86" s="78"/>
      <c r="F86" s="78"/>
      <c r="G86" s="2" t="s">
        <v>5</v>
      </c>
    </row>
    <row r="87" spans="1:7">
      <c r="A87" s="92" t="s">
        <v>51</v>
      </c>
      <c r="B87" s="79"/>
      <c r="C87" s="79"/>
      <c r="D87" s="79"/>
      <c r="E87" s="79"/>
      <c r="F87" s="79"/>
      <c r="G87" s="13">
        <v>500</v>
      </c>
    </row>
    <row r="88" spans="1:7">
      <c r="A88" s="85" t="s">
        <v>298</v>
      </c>
      <c r="B88" s="86"/>
      <c r="C88" s="86"/>
      <c r="D88" s="86"/>
      <c r="E88" s="86"/>
      <c r="F88" s="87"/>
      <c r="G88" s="13">
        <v>10000</v>
      </c>
    </row>
    <row r="89" spans="1:7">
      <c r="A89" s="78" t="s">
        <v>14</v>
      </c>
      <c r="B89" s="78"/>
      <c r="C89" s="78"/>
      <c r="D89" s="78"/>
      <c r="E89" s="78"/>
      <c r="F89" s="78"/>
      <c r="G89" s="11">
        <f>SUM(G87:G88)</f>
        <v>10500</v>
      </c>
    </row>
    <row r="90" spans="1:7">
      <c r="A90" s="17"/>
      <c r="B90" s="17"/>
      <c r="C90" s="17"/>
      <c r="D90" s="17"/>
      <c r="E90" s="17"/>
      <c r="F90" s="17"/>
      <c r="G90" s="18"/>
    </row>
    <row r="91" spans="1:7">
      <c r="A91" s="17"/>
      <c r="B91" s="17"/>
      <c r="C91" s="17"/>
      <c r="D91" s="17"/>
      <c r="E91" s="17"/>
      <c r="F91" s="17"/>
      <c r="G91" s="18"/>
    </row>
    <row r="92" spans="1:7">
      <c r="A92" s="1" t="s">
        <v>2</v>
      </c>
      <c r="C92" s="77">
        <v>34</v>
      </c>
      <c r="D92" s="77"/>
    </row>
    <row r="94" spans="1:7">
      <c r="A94" s="1" t="s">
        <v>3</v>
      </c>
      <c r="B94" s="77" t="s">
        <v>54</v>
      </c>
      <c r="C94" s="77"/>
      <c r="D94" s="77"/>
      <c r="E94" s="77"/>
      <c r="F94" s="77"/>
      <c r="G94" s="77"/>
    </row>
    <row r="96" spans="1:7">
      <c r="A96" s="78" t="s">
        <v>4</v>
      </c>
      <c r="B96" s="78"/>
      <c r="C96" s="78"/>
      <c r="D96" s="78"/>
      <c r="E96" s="78"/>
      <c r="F96" s="78"/>
      <c r="G96" s="2" t="s">
        <v>5</v>
      </c>
    </row>
    <row r="97" spans="1:7">
      <c r="A97" s="85" t="s">
        <v>296</v>
      </c>
      <c r="B97" s="86"/>
      <c r="C97" s="86"/>
      <c r="D97" s="86"/>
      <c r="E97" s="86"/>
      <c r="F97" s="87"/>
      <c r="G97" s="13">
        <v>12560.4</v>
      </c>
    </row>
    <row r="98" spans="1:7">
      <c r="A98" s="85" t="s">
        <v>297</v>
      </c>
      <c r="B98" s="86"/>
      <c r="C98" s="86"/>
      <c r="D98" s="86"/>
      <c r="E98" s="86"/>
      <c r="F98" s="87"/>
      <c r="G98" s="5">
        <v>5000</v>
      </c>
    </row>
    <row r="99" spans="1:7">
      <c r="A99" s="78" t="s">
        <v>14</v>
      </c>
      <c r="B99" s="78"/>
      <c r="C99" s="78"/>
      <c r="D99" s="78"/>
      <c r="E99" s="78"/>
      <c r="F99" s="78"/>
      <c r="G99" s="11">
        <f>SUM(G97:G98)</f>
        <v>17560.400000000001</v>
      </c>
    </row>
    <row r="100" spans="1:7">
      <c r="A100" s="17"/>
      <c r="B100" s="17"/>
      <c r="C100" s="17"/>
      <c r="D100" s="17"/>
      <c r="E100" s="17"/>
      <c r="F100" s="17"/>
      <c r="G100" s="18"/>
    </row>
    <row r="101" spans="1:7">
      <c r="A101" s="17"/>
      <c r="B101" s="17"/>
      <c r="C101" s="17"/>
      <c r="D101" s="17"/>
      <c r="E101" s="17"/>
      <c r="F101" s="17"/>
      <c r="G101" s="18"/>
    </row>
    <row r="102" spans="1:7">
      <c r="A102" s="17"/>
      <c r="B102" s="17"/>
      <c r="C102" s="17"/>
      <c r="D102" s="17"/>
      <c r="E102" s="17"/>
      <c r="F102" s="17"/>
      <c r="G102" s="18"/>
    </row>
    <row r="103" spans="1:7">
      <c r="A103" s="17"/>
      <c r="B103" s="17"/>
      <c r="C103" s="17"/>
      <c r="D103" s="17"/>
      <c r="E103" s="17"/>
      <c r="F103" s="17"/>
      <c r="G103" s="18"/>
    </row>
    <row r="104" spans="1:7">
      <c r="A104" s="1" t="s">
        <v>2</v>
      </c>
      <c r="C104" s="77">
        <v>34</v>
      </c>
      <c r="D104" s="77"/>
    </row>
    <row r="106" spans="1:7">
      <c r="A106" s="1" t="s">
        <v>3</v>
      </c>
      <c r="B106" s="77" t="s">
        <v>54</v>
      </c>
      <c r="C106" s="77"/>
      <c r="D106" s="77"/>
      <c r="E106" s="77"/>
      <c r="F106" s="77"/>
      <c r="G106" s="77"/>
    </row>
    <row r="108" spans="1:7">
      <c r="A108" s="78" t="s">
        <v>4</v>
      </c>
      <c r="B108" s="78"/>
      <c r="C108" s="78"/>
      <c r="D108" s="78"/>
      <c r="E108" s="78"/>
      <c r="F108" s="78"/>
      <c r="G108" s="2" t="s">
        <v>5</v>
      </c>
    </row>
    <row r="109" spans="1:7">
      <c r="A109" s="85" t="s">
        <v>55</v>
      </c>
      <c r="B109" s="86"/>
      <c r="C109" s="86"/>
      <c r="D109" s="86"/>
      <c r="E109" s="86"/>
      <c r="F109" s="87"/>
      <c r="G109" s="41">
        <v>50000</v>
      </c>
    </row>
    <row r="110" spans="1:7">
      <c r="A110" s="78" t="s">
        <v>14</v>
      </c>
      <c r="B110" s="78"/>
      <c r="C110" s="78"/>
      <c r="D110" s="78"/>
      <c r="E110" s="78"/>
      <c r="F110" s="78"/>
      <c r="G110" s="11">
        <f>SUM(G109:G109)</f>
        <v>50000</v>
      </c>
    </row>
    <row r="111" spans="1:7">
      <c r="A111" s="17"/>
      <c r="B111" s="17"/>
      <c r="C111" s="17"/>
      <c r="D111" s="17"/>
      <c r="E111" s="17"/>
      <c r="F111" s="17"/>
      <c r="G111" s="18"/>
    </row>
    <row r="112" spans="1:7">
      <c r="A112" s="17"/>
      <c r="B112" s="17"/>
      <c r="C112" s="17"/>
      <c r="D112" s="17"/>
      <c r="E112" s="17"/>
      <c r="F112" s="17"/>
      <c r="G112" s="18"/>
    </row>
    <row r="113" spans="1:7">
      <c r="A113" s="1" t="s">
        <v>2</v>
      </c>
      <c r="C113" s="77">
        <v>34</v>
      </c>
      <c r="D113" s="77"/>
    </row>
    <row r="115" spans="1:7">
      <c r="A115" s="1" t="s">
        <v>3</v>
      </c>
      <c r="B115" s="77" t="s">
        <v>50</v>
      </c>
      <c r="C115" s="77"/>
      <c r="D115" s="77"/>
      <c r="E115" s="77"/>
      <c r="F115" s="77"/>
      <c r="G115" s="77"/>
    </row>
    <row r="117" spans="1:7">
      <c r="A117" s="78" t="s">
        <v>4</v>
      </c>
      <c r="B117" s="78"/>
      <c r="C117" s="78"/>
      <c r="D117" s="78"/>
      <c r="E117" s="78"/>
      <c r="F117" s="78"/>
      <c r="G117" s="2" t="s">
        <v>5</v>
      </c>
    </row>
    <row r="118" spans="1:7">
      <c r="A118" s="85" t="s">
        <v>299</v>
      </c>
      <c r="B118" s="86"/>
      <c r="C118" s="86"/>
      <c r="D118" s="86"/>
      <c r="E118" s="86"/>
      <c r="F118" s="87"/>
      <c r="G118" s="5">
        <v>5000</v>
      </c>
    </row>
    <row r="119" spans="1:7">
      <c r="A119" s="85" t="s">
        <v>300</v>
      </c>
      <c r="B119" s="86"/>
      <c r="C119" s="86"/>
      <c r="D119" s="86"/>
      <c r="E119" s="86"/>
      <c r="F119" s="87"/>
      <c r="G119" s="5">
        <v>11000</v>
      </c>
    </row>
    <row r="120" spans="1:7">
      <c r="A120" s="78" t="s">
        <v>14</v>
      </c>
      <c r="B120" s="78"/>
      <c r="C120" s="78"/>
      <c r="D120" s="78"/>
      <c r="E120" s="78"/>
      <c r="F120" s="78"/>
      <c r="G120" s="11">
        <f>SUM(G118:G119)</f>
        <v>16000</v>
      </c>
    </row>
    <row r="121" spans="1:7">
      <c r="A121" s="17"/>
      <c r="B121" s="17"/>
      <c r="C121" s="17"/>
      <c r="D121" s="17"/>
      <c r="E121" s="17"/>
      <c r="F121" s="17"/>
      <c r="G121" s="18"/>
    </row>
    <row r="122" spans="1:7">
      <c r="A122" s="1" t="s">
        <v>2</v>
      </c>
      <c r="C122" s="77">
        <v>34</v>
      </c>
      <c r="D122" s="77"/>
    </row>
    <row r="124" spans="1:7">
      <c r="A124" s="1" t="s">
        <v>3</v>
      </c>
      <c r="B124" s="77" t="s">
        <v>295</v>
      </c>
      <c r="C124" s="77"/>
      <c r="D124" s="77"/>
      <c r="E124" s="77"/>
      <c r="F124" s="77"/>
      <c r="G124" s="77"/>
    </row>
    <row r="126" spans="1:7">
      <c r="A126" s="78" t="s">
        <v>4</v>
      </c>
      <c r="B126" s="78"/>
      <c r="C126" s="78"/>
      <c r="D126" s="78"/>
      <c r="E126" s="78"/>
      <c r="F126" s="78"/>
      <c r="G126" s="2" t="s">
        <v>5</v>
      </c>
    </row>
    <row r="127" spans="1:7">
      <c r="A127" s="85" t="s">
        <v>302</v>
      </c>
      <c r="B127" s="86"/>
      <c r="C127" s="86"/>
      <c r="D127" s="86"/>
      <c r="E127" s="86"/>
      <c r="F127" s="87"/>
      <c r="G127" s="5">
        <v>6000</v>
      </c>
    </row>
    <row r="128" spans="1:7">
      <c r="A128" s="78" t="s">
        <v>14</v>
      </c>
      <c r="B128" s="78"/>
      <c r="C128" s="78"/>
      <c r="D128" s="78"/>
      <c r="E128" s="78"/>
      <c r="F128" s="78"/>
      <c r="G128" s="11">
        <f>SUM(G127:G127)</f>
        <v>6000</v>
      </c>
    </row>
    <row r="129" spans="1:7">
      <c r="A129" s="17"/>
      <c r="B129" s="17"/>
      <c r="C129" s="17"/>
      <c r="D129" s="17"/>
      <c r="E129" s="17"/>
      <c r="F129" s="17"/>
      <c r="G129" s="18"/>
    </row>
    <row r="130" spans="1:7">
      <c r="A130" s="1" t="s">
        <v>2</v>
      </c>
      <c r="C130" s="77">
        <v>34</v>
      </c>
      <c r="D130" s="77"/>
    </row>
    <row r="132" spans="1:7">
      <c r="A132" s="1" t="s">
        <v>3</v>
      </c>
      <c r="B132" s="77" t="s">
        <v>54</v>
      </c>
      <c r="C132" s="77"/>
      <c r="D132" s="77"/>
      <c r="E132" s="77"/>
      <c r="F132" s="77"/>
      <c r="G132" s="77"/>
    </row>
    <row r="134" spans="1:7">
      <c r="A134" s="78" t="s">
        <v>4</v>
      </c>
      <c r="B134" s="78"/>
      <c r="C134" s="78"/>
      <c r="D134" s="78"/>
      <c r="E134" s="78"/>
      <c r="F134" s="78"/>
      <c r="G134" s="2" t="s">
        <v>5</v>
      </c>
    </row>
    <row r="135" spans="1:7">
      <c r="A135" s="85" t="s">
        <v>56</v>
      </c>
      <c r="B135" s="86"/>
      <c r="C135" s="86"/>
      <c r="D135" s="86"/>
      <c r="E135" s="86"/>
      <c r="F135" s="87"/>
      <c r="G135" s="41">
        <v>3768.12</v>
      </c>
    </row>
    <row r="136" spans="1:7">
      <c r="A136" s="78" t="s">
        <v>14</v>
      </c>
      <c r="B136" s="78"/>
      <c r="C136" s="78"/>
      <c r="D136" s="78"/>
      <c r="E136" s="78"/>
      <c r="F136" s="78"/>
      <c r="G136" s="11">
        <f>SUM(G135:G135)</f>
        <v>3768.12</v>
      </c>
    </row>
    <row r="137" spans="1:7">
      <c r="A137" s="17"/>
      <c r="B137" s="17"/>
      <c r="C137" s="17"/>
      <c r="D137" s="17"/>
      <c r="E137" s="17"/>
      <c r="F137" s="17"/>
      <c r="G137" s="18"/>
    </row>
    <row r="138" spans="1:7">
      <c r="A138" s="17"/>
      <c r="B138" s="17"/>
      <c r="C138" s="17"/>
      <c r="D138" s="17"/>
      <c r="E138" s="17"/>
      <c r="F138" s="17"/>
      <c r="G138" s="18"/>
    </row>
    <row r="139" spans="1:7">
      <c r="A139" s="1" t="s">
        <v>2</v>
      </c>
      <c r="C139" s="77">
        <v>34</v>
      </c>
      <c r="D139" s="77"/>
    </row>
    <row r="141" spans="1:7">
      <c r="A141" s="1" t="s">
        <v>3</v>
      </c>
      <c r="B141" s="77" t="s">
        <v>57</v>
      </c>
      <c r="C141" s="77"/>
      <c r="D141" s="77"/>
      <c r="E141" s="77"/>
      <c r="F141" s="77"/>
      <c r="G141" s="77"/>
    </row>
    <row r="143" spans="1:7">
      <c r="A143" s="78" t="s">
        <v>4</v>
      </c>
      <c r="B143" s="78"/>
      <c r="C143" s="78"/>
      <c r="D143" s="78"/>
      <c r="E143" s="78"/>
      <c r="F143" s="78"/>
      <c r="G143" s="2" t="s">
        <v>5</v>
      </c>
    </row>
    <row r="144" spans="1:7">
      <c r="A144" s="85" t="s">
        <v>194</v>
      </c>
      <c r="B144" s="86"/>
      <c r="C144" s="86"/>
      <c r="D144" s="86"/>
      <c r="E144" s="86"/>
      <c r="F144" s="87"/>
      <c r="G144" s="41">
        <v>200000</v>
      </c>
    </row>
    <row r="145" spans="1:7">
      <c r="A145" s="78" t="s">
        <v>14</v>
      </c>
      <c r="B145" s="78"/>
      <c r="C145" s="78"/>
      <c r="D145" s="78"/>
      <c r="E145" s="78"/>
      <c r="F145" s="78"/>
      <c r="G145" s="11">
        <f>SUM(G144:G144)</f>
        <v>200000</v>
      </c>
    </row>
    <row r="146" spans="1:7">
      <c r="A146" s="17"/>
      <c r="B146" s="17"/>
      <c r="C146" s="17"/>
      <c r="D146" s="17"/>
      <c r="E146" s="17"/>
      <c r="F146" s="17"/>
      <c r="G146" s="18"/>
    </row>
    <row r="147" spans="1:7">
      <c r="A147" s="17"/>
      <c r="B147" s="17"/>
      <c r="C147" s="17"/>
      <c r="D147" s="17"/>
      <c r="E147" s="17"/>
      <c r="F147" s="17"/>
      <c r="G147" s="18"/>
    </row>
    <row r="148" spans="1:7">
      <c r="A148" s="1" t="s">
        <v>2</v>
      </c>
      <c r="C148" s="77">
        <v>34</v>
      </c>
      <c r="D148" s="77"/>
    </row>
    <row r="150" spans="1:7">
      <c r="A150" s="1" t="s">
        <v>3</v>
      </c>
      <c r="B150" s="77" t="s">
        <v>164</v>
      </c>
      <c r="C150" s="77"/>
      <c r="D150" s="77"/>
      <c r="E150" s="77"/>
      <c r="F150" s="77"/>
      <c r="G150" s="77"/>
    </row>
    <row r="152" spans="1:7">
      <c r="A152" s="78" t="s">
        <v>4</v>
      </c>
      <c r="B152" s="78"/>
      <c r="C152" s="78"/>
      <c r="D152" s="78"/>
      <c r="E152" s="78"/>
      <c r="F152" s="78"/>
      <c r="G152" s="2" t="s">
        <v>5</v>
      </c>
    </row>
    <row r="153" spans="1:7">
      <c r="A153" s="80" t="s">
        <v>48</v>
      </c>
      <c r="B153" s="81"/>
      <c r="C153" s="81"/>
      <c r="D153" s="81"/>
      <c r="E153" s="81"/>
      <c r="F153" s="82"/>
      <c r="G153" s="41">
        <v>2800</v>
      </c>
    </row>
    <row r="154" spans="1:7">
      <c r="A154" s="80" t="s">
        <v>49</v>
      </c>
      <c r="B154" s="81"/>
      <c r="C154" s="81"/>
      <c r="D154" s="81"/>
      <c r="E154" s="81"/>
      <c r="F154" s="82"/>
      <c r="G154" s="41">
        <v>200</v>
      </c>
    </row>
    <row r="155" spans="1:7">
      <c r="A155" s="85" t="s">
        <v>301</v>
      </c>
      <c r="B155" s="86"/>
      <c r="C155" s="86"/>
      <c r="D155" s="86"/>
      <c r="E155" s="86"/>
      <c r="F155" s="87"/>
      <c r="G155" s="41">
        <v>2000</v>
      </c>
    </row>
    <row r="156" spans="1:7">
      <c r="A156" s="78" t="s">
        <v>14</v>
      </c>
      <c r="B156" s="78"/>
      <c r="C156" s="78"/>
      <c r="D156" s="78"/>
      <c r="E156" s="78"/>
      <c r="F156" s="78"/>
      <c r="G156" s="11">
        <f>SUM(G153+G154+G155)</f>
        <v>5000</v>
      </c>
    </row>
    <row r="157" spans="1:7">
      <c r="A157" s="17"/>
      <c r="B157" s="17"/>
      <c r="C157" s="17"/>
      <c r="D157" s="17"/>
      <c r="E157" s="17"/>
      <c r="F157" s="17"/>
      <c r="G157" s="18"/>
    </row>
    <row r="158" spans="1:7">
      <c r="A158" s="17"/>
      <c r="B158" s="17"/>
      <c r="C158" s="17"/>
      <c r="D158" s="17"/>
      <c r="E158" s="17"/>
      <c r="F158" s="17"/>
      <c r="G158" s="18"/>
    </row>
    <row r="159" spans="1:7">
      <c r="A159" s="17"/>
      <c r="B159" s="17"/>
      <c r="C159" s="17"/>
      <c r="D159" s="17"/>
      <c r="E159" s="17"/>
      <c r="F159" s="17"/>
      <c r="G159" s="18"/>
    </row>
    <row r="160" spans="1:7">
      <c r="A160" s="1" t="s">
        <v>2</v>
      </c>
      <c r="C160" s="77">
        <v>34</v>
      </c>
      <c r="D160" s="77"/>
    </row>
    <row r="162" spans="1:7">
      <c r="A162" s="1" t="s">
        <v>3</v>
      </c>
      <c r="B162" s="77" t="s">
        <v>52</v>
      </c>
      <c r="C162" s="77"/>
      <c r="D162" s="77"/>
      <c r="E162" s="77"/>
      <c r="F162" s="77"/>
      <c r="G162" s="77"/>
    </row>
    <row r="164" spans="1:7">
      <c r="A164" s="78" t="s">
        <v>4</v>
      </c>
      <c r="B164" s="78"/>
      <c r="C164" s="78"/>
      <c r="D164" s="78"/>
      <c r="E164" s="78"/>
      <c r="F164" s="78"/>
      <c r="G164" s="2" t="s">
        <v>5</v>
      </c>
    </row>
    <row r="165" spans="1:7">
      <c r="A165" s="79" t="s">
        <v>53</v>
      </c>
      <c r="B165" s="79"/>
      <c r="C165" s="79"/>
      <c r="D165" s="79"/>
      <c r="E165" s="79"/>
      <c r="F165" s="79"/>
      <c r="G165" s="41">
        <v>160000</v>
      </c>
    </row>
    <row r="166" spans="1:7">
      <c r="A166" s="78" t="s">
        <v>14</v>
      </c>
      <c r="B166" s="78"/>
      <c r="C166" s="78"/>
      <c r="D166" s="78"/>
      <c r="E166" s="78"/>
      <c r="F166" s="78"/>
      <c r="G166" s="11">
        <f>SUM(G165:G165)</f>
        <v>160000</v>
      </c>
    </row>
    <row r="167" spans="1:7">
      <c r="A167" s="89" t="s">
        <v>58</v>
      </c>
      <c r="B167" s="89"/>
      <c r="C167" s="89"/>
      <c r="D167" s="89"/>
      <c r="E167" s="89"/>
      <c r="F167" s="89"/>
      <c r="G167" s="12">
        <f>G79+G89+G99+G110+G120+G128+G136+G145+G156+G166</f>
        <v>818331.41</v>
      </c>
    </row>
    <row r="168" spans="1:7">
      <c r="A168" s="20"/>
      <c r="B168" s="20"/>
      <c r="C168" s="20"/>
      <c r="D168" s="20"/>
      <c r="E168" s="20"/>
      <c r="F168" s="20"/>
      <c r="G168" s="21"/>
    </row>
    <row r="169" spans="1:7">
      <c r="A169" s="1" t="s">
        <v>2</v>
      </c>
      <c r="C169" s="77">
        <v>35</v>
      </c>
      <c r="D169" s="77"/>
    </row>
    <row r="171" spans="1:7">
      <c r="A171" s="1" t="s">
        <v>3</v>
      </c>
      <c r="B171" s="115" t="s">
        <v>59</v>
      </c>
      <c r="C171" s="115"/>
      <c r="D171" s="115"/>
      <c r="E171" s="115"/>
      <c r="F171" s="115"/>
      <c r="G171" s="115"/>
    </row>
    <row r="172" spans="1:7">
      <c r="A172" s="78" t="s">
        <v>4</v>
      </c>
      <c r="B172" s="78"/>
      <c r="C172" s="78"/>
      <c r="D172" s="78"/>
      <c r="E172" s="78"/>
      <c r="F172" s="78"/>
      <c r="G172" s="2" t="s">
        <v>5</v>
      </c>
    </row>
    <row r="173" spans="1:7">
      <c r="A173" s="85" t="s">
        <v>8</v>
      </c>
      <c r="B173" s="86"/>
      <c r="C173" s="86"/>
      <c r="D173" s="86"/>
      <c r="E173" s="86"/>
      <c r="F173" s="87"/>
      <c r="G173" s="55">
        <v>136514.72</v>
      </c>
    </row>
    <row r="174" spans="1:7">
      <c r="A174" s="92" t="s">
        <v>248</v>
      </c>
      <c r="B174" s="79"/>
      <c r="C174" s="79"/>
      <c r="D174" s="79"/>
      <c r="E174" s="79"/>
      <c r="F174" s="79"/>
      <c r="G174" s="55">
        <v>21821.73</v>
      </c>
    </row>
    <row r="175" spans="1:7">
      <c r="A175" s="85" t="s">
        <v>72</v>
      </c>
      <c r="B175" s="81"/>
      <c r="C175" s="81"/>
      <c r="D175" s="81"/>
      <c r="E175" s="81"/>
      <c r="F175" s="82"/>
      <c r="G175" s="55">
        <v>1679</v>
      </c>
    </row>
    <row r="176" spans="1:7">
      <c r="A176" s="85" t="s">
        <v>73</v>
      </c>
      <c r="B176" s="81"/>
      <c r="C176" s="81"/>
      <c r="D176" s="81"/>
      <c r="E176" s="81"/>
      <c r="F176" s="82"/>
      <c r="G176" s="55">
        <v>450</v>
      </c>
    </row>
    <row r="177" spans="1:7">
      <c r="A177" s="85" t="s">
        <v>190</v>
      </c>
      <c r="B177" s="81"/>
      <c r="C177" s="81"/>
      <c r="D177" s="81"/>
      <c r="E177" s="81"/>
      <c r="F177" s="82"/>
      <c r="G177" s="55">
        <v>500</v>
      </c>
    </row>
    <row r="178" spans="1:7">
      <c r="A178" s="85" t="s">
        <v>173</v>
      </c>
      <c r="B178" s="86"/>
      <c r="C178" s="86"/>
      <c r="D178" s="86"/>
      <c r="E178" s="86"/>
      <c r="F178" s="87"/>
      <c r="G178" s="55">
        <v>100</v>
      </c>
    </row>
    <row r="179" spans="1:7">
      <c r="A179" s="85" t="s">
        <v>240</v>
      </c>
      <c r="B179" s="86"/>
      <c r="C179" s="86"/>
      <c r="D179" s="86"/>
      <c r="E179" s="86"/>
      <c r="F179" s="87"/>
      <c r="G179" s="55">
        <v>5280.2</v>
      </c>
    </row>
    <row r="180" spans="1:7">
      <c r="A180" s="85" t="s">
        <v>243</v>
      </c>
      <c r="B180" s="86"/>
      <c r="C180" s="86"/>
      <c r="D180" s="86"/>
      <c r="E180" s="86"/>
      <c r="F180" s="87"/>
      <c r="G180" s="55">
        <v>1000</v>
      </c>
    </row>
    <row r="181" spans="1:7">
      <c r="A181" s="92" t="s">
        <v>316</v>
      </c>
      <c r="B181" s="79"/>
      <c r="C181" s="79"/>
      <c r="D181" s="79"/>
      <c r="E181" s="79"/>
      <c r="F181" s="79"/>
      <c r="G181" s="55">
        <v>12560.4</v>
      </c>
    </row>
    <row r="182" spans="1:7">
      <c r="A182" s="92" t="s">
        <v>315</v>
      </c>
      <c r="B182" s="79"/>
      <c r="C182" s="79"/>
      <c r="D182" s="79"/>
      <c r="E182" s="79"/>
      <c r="F182" s="79"/>
      <c r="G182" s="55">
        <v>6280.2</v>
      </c>
    </row>
    <row r="183" spans="1:7">
      <c r="A183" s="85" t="s">
        <v>317</v>
      </c>
      <c r="B183" s="86"/>
      <c r="C183" s="86"/>
      <c r="D183" s="86"/>
      <c r="E183" s="86"/>
      <c r="F183" s="87"/>
      <c r="G183" s="55">
        <v>678.26</v>
      </c>
    </row>
    <row r="184" spans="1:7">
      <c r="A184" s="85" t="s">
        <v>318</v>
      </c>
      <c r="B184" s="86"/>
      <c r="C184" s="86"/>
      <c r="D184" s="86"/>
      <c r="E184" s="86"/>
      <c r="F184" s="87"/>
      <c r="G184" s="55">
        <v>3025.55</v>
      </c>
    </row>
    <row r="185" spans="1:7">
      <c r="A185" s="85" t="s">
        <v>319</v>
      </c>
      <c r="B185" s="86"/>
      <c r="C185" s="86"/>
      <c r="D185" s="86"/>
      <c r="E185" s="86"/>
      <c r="F185" s="87"/>
      <c r="G185" s="55">
        <v>1080.19</v>
      </c>
    </row>
    <row r="186" spans="1:7">
      <c r="A186" s="85" t="s">
        <v>320</v>
      </c>
      <c r="B186" s="86"/>
      <c r="C186" s="86"/>
      <c r="D186" s="86"/>
      <c r="E186" s="86"/>
      <c r="F186" s="87"/>
      <c r="G186" s="55">
        <v>2285.9899999999998</v>
      </c>
    </row>
    <row r="187" spans="1:7">
      <c r="A187" s="85" t="s">
        <v>321</v>
      </c>
      <c r="B187" s="86"/>
      <c r="C187" s="86"/>
      <c r="D187" s="86"/>
      <c r="E187" s="86"/>
      <c r="F187" s="87"/>
      <c r="G187" s="55">
        <v>3768.12</v>
      </c>
    </row>
    <row r="188" spans="1:7">
      <c r="A188" s="85" t="s">
        <v>322</v>
      </c>
      <c r="B188" s="86"/>
      <c r="C188" s="86"/>
      <c r="D188" s="86"/>
      <c r="E188" s="86"/>
      <c r="F188" s="87"/>
      <c r="G188" s="55">
        <v>2512.08</v>
      </c>
    </row>
    <row r="189" spans="1:7">
      <c r="A189" s="85" t="s">
        <v>323</v>
      </c>
      <c r="B189" s="86"/>
      <c r="C189" s="86"/>
      <c r="D189" s="86"/>
      <c r="E189" s="86"/>
      <c r="F189" s="87"/>
      <c r="G189" s="55">
        <v>7536.24</v>
      </c>
    </row>
    <row r="190" spans="1:7">
      <c r="A190" s="78" t="s">
        <v>14</v>
      </c>
      <c r="B190" s="78"/>
      <c r="C190" s="78"/>
      <c r="D190" s="78"/>
      <c r="E190" s="78"/>
      <c r="F190" s="78"/>
      <c r="G190" s="57">
        <f>SUM(G173:G189)</f>
        <v>207072.68</v>
      </c>
    </row>
    <row r="191" spans="1:7">
      <c r="A191" s="91"/>
      <c r="B191" s="91"/>
      <c r="C191" s="91"/>
      <c r="D191" s="91"/>
      <c r="E191" s="91"/>
      <c r="F191" s="91"/>
      <c r="G191" s="8"/>
    </row>
    <row r="192" spans="1:7">
      <c r="A192" s="1" t="s">
        <v>2</v>
      </c>
      <c r="C192" s="77">
        <v>35</v>
      </c>
      <c r="D192" s="77"/>
    </row>
    <row r="194" spans="1:7">
      <c r="A194" s="1" t="s">
        <v>3</v>
      </c>
      <c r="B194" s="115" t="s">
        <v>61</v>
      </c>
      <c r="C194" s="115"/>
      <c r="D194" s="115"/>
      <c r="E194" s="115"/>
      <c r="F194" s="115"/>
      <c r="G194" s="115"/>
    </row>
    <row r="196" spans="1:7">
      <c r="A196" s="78" t="s">
        <v>4</v>
      </c>
      <c r="B196" s="78"/>
      <c r="C196" s="78"/>
      <c r="D196" s="78"/>
      <c r="E196" s="78"/>
      <c r="F196" s="78"/>
      <c r="G196" s="2" t="s">
        <v>5</v>
      </c>
    </row>
    <row r="197" spans="1:7">
      <c r="A197" s="92" t="s">
        <v>306</v>
      </c>
      <c r="B197" s="79"/>
      <c r="C197" s="79"/>
      <c r="D197" s="79"/>
      <c r="E197" s="79"/>
      <c r="F197" s="79"/>
      <c r="G197" s="55">
        <v>20000</v>
      </c>
    </row>
    <row r="198" spans="1:7">
      <c r="A198" s="92" t="s">
        <v>307</v>
      </c>
      <c r="B198" s="79"/>
      <c r="C198" s="79"/>
      <c r="D198" s="79"/>
      <c r="E198" s="79"/>
      <c r="F198" s="79"/>
      <c r="G198" s="41">
        <v>5000</v>
      </c>
    </row>
    <row r="199" spans="1:7">
      <c r="A199" s="78" t="s">
        <v>14</v>
      </c>
      <c r="B199" s="78"/>
      <c r="C199" s="78"/>
      <c r="D199" s="78"/>
      <c r="E199" s="78"/>
      <c r="F199" s="78"/>
      <c r="G199" s="6">
        <f>SUM(G197:G198)</f>
        <v>25000</v>
      </c>
    </row>
    <row r="200" spans="1:7">
      <c r="A200" s="83"/>
      <c r="B200" s="83"/>
      <c r="C200" s="83"/>
      <c r="D200" s="83"/>
      <c r="E200" s="83"/>
      <c r="F200" s="83"/>
      <c r="G200" s="8"/>
    </row>
    <row r="201" spans="1:7">
      <c r="A201" s="1" t="s">
        <v>2</v>
      </c>
      <c r="C201" s="77">
        <v>35</v>
      </c>
      <c r="D201" s="77"/>
    </row>
    <row r="203" spans="1:7">
      <c r="A203" s="1" t="s">
        <v>3</v>
      </c>
      <c r="B203" s="115" t="s">
        <v>61</v>
      </c>
      <c r="C203" s="115"/>
      <c r="D203" s="115"/>
      <c r="E203" s="115"/>
      <c r="F203" s="115"/>
      <c r="G203" s="115"/>
    </row>
    <row r="205" spans="1:7">
      <c r="A205" s="78" t="s">
        <v>4</v>
      </c>
      <c r="B205" s="78"/>
      <c r="C205" s="78"/>
      <c r="D205" s="78"/>
      <c r="E205" s="78"/>
      <c r="F205" s="78"/>
      <c r="G205" s="2" t="s">
        <v>5</v>
      </c>
    </row>
    <row r="206" spans="1:7">
      <c r="A206" s="92" t="s">
        <v>308</v>
      </c>
      <c r="B206" s="79"/>
      <c r="C206" s="79"/>
      <c r="D206" s="79"/>
      <c r="E206" s="79"/>
      <c r="F206" s="79"/>
      <c r="G206" s="41">
        <v>6280.2</v>
      </c>
    </row>
    <row r="207" spans="1:7">
      <c r="A207" s="85" t="s">
        <v>309</v>
      </c>
      <c r="B207" s="86"/>
      <c r="C207" s="86"/>
      <c r="D207" s="86"/>
      <c r="E207" s="86"/>
      <c r="F207" s="87"/>
      <c r="G207" s="41">
        <v>2512.08</v>
      </c>
    </row>
    <row r="208" spans="1:7">
      <c r="A208" s="85" t="s">
        <v>310</v>
      </c>
      <c r="B208" s="86"/>
      <c r="C208" s="86"/>
      <c r="D208" s="86"/>
      <c r="E208" s="86"/>
      <c r="F208" s="87"/>
      <c r="G208" s="41">
        <v>2512.08</v>
      </c>
    </row>
    <row r="209" spans="1:7">
      <c r="A209" s="85" t="s">
        <v>311</v>
      </c>
      <c r="B209" s="86"/>
      <c r="C209" s="86"/>
      <c r="D209" s="86"/>
      <c r="E209" s="86"/>
      <c r="F209" s="87"/>
      <c r="G209" s="41">
        <v>1884.06</v>
      </c>
    </row>
    <row r="210" spans="1:7">
      <c r="A210" s="85" t="s">
        <v>312</v>
      </c>
      <c r="B210" s="81"/>
      <c r="C210" s="81"/>
      <c r="D210" s="81"/>
      <c r="E210" s="81"/>
      <c r="F210" s="82"/>
      <c r="G210" s="41">
        <v>1256.04</v>
      </c>
    </row>
    <row r="211" spans="1:7">
      <c r="A211" s="85" t="s">
        <v>313</v>
      </c>
      <c r="B211" s="86"/>
      <c r="C211" s="86"/>
      <c r="D211" s="86"/>
      <c r="E211" s="86"/>
      <c r="F211" s="87"/>
      <c r="G211" s="41">
        <v>1256.04</v>
      </c>
    </row>
    <row r="212" spans="1:7">
      <c r="A212" s="78" t="s">
        <v>14</v>
      </c>
      <c r="B212" s="78"/>
      <c r="C212" s="78"/>
      <c r="D212" s="78"/>
      <c r="E212" s="78"/>
      <c r="F212" s="78"/>
      <c r="G212" s="6">
        <f>SUM(G206:G211)</f>
        <v>15700.5</v>
      </c>
    </row>
    <row r="213" spans="1:7">
      <c r="A213" s="17"/>
      <c r="B213" s="17"/>
      <c r="C213" s="17"/>
      <c r="D213" s="17"/>
      <c r="E213" s="17"/>
      <c r="F213" s="17"/>
      <c r="G213" s="25"/>
    </row>
    <row r="214" spans="1:7">
      <c r="A214" s="17"/>
      <c r="B214" s="17"/>
      <c r="C214" s="17"/>
      <c r="D214" s="17"/>
      <c r="E214" s="17"/>
      <c r="F214" s="17"/>
      <c r="G214" s="25"/>
    </row>
    <row r="215" spans="1:7">
      <c r="A215" s="17"/>
      <c r="B215" s="17"/>
      <c r="C215" s="17"/>
      <c r="D215" s="17"/>
      <c r="E215" s="17"/>
      <c r="F215" s="17"/>
      <c r="G215" s="25"/>
    </row>
    <row r="216" spans="1:7">
      <c r="A216" s="7"/>
      <c r="B216" s="7"/>
      <c r="C216" s="7"/>
      <c r="D216" s="7"/>
      <c r="E216" s="7"/>
      <c r="F216" s="7"/>
      <c r="G216" s="8"/>
    </row>
    <row r="217" spans="1:7">
      <c r="A217" s="1" t="s">
        <v>2</v>
      </c>
      <c r="C217" s="77">
        <v>35</v>
      </c>
      <c r="D217" s="77"/>
    </row>
    <row r="218" spans="1:7">
      <c r="A218" s="1" t="s">
        <v>3</v>
      </c>
      <c r="B218" s="115" t="s">
        <v>61</v>
      </c>
      <c r="C218" s="115"/>
      <c r="D218" s="115"/>
      <c r="E218" s="115"/>
      <c r="F218" s="115"/>
      <c r="G218" s="115"/>
    </row>
    <row r="219" spans="1:7">
      <c r="A219" s="78" t="s">
        <v>4</v>
      </c>
      <c r="B219" s="78"/>
      <c r="C219" s="78"/>
      <c r="D219" s="78"/>
      <c r="E219" s="78"/>
      <c r="F219" s="78"/>
      <c r="G219" s="2" t="s">
        <v>5</v>
      </c>
    </row>
    <row r="220" spans="1:7">
      <c r="A220" s="92" t="s">
        <v>217</v>
      </c>
      <c r="B220" s="79"/>
      <c r="C220" s="79"/>
      <c r="D220" s="79"/>
      <c r="E220" s="79"/>
      <c r="F220" s="79"/>
      <c r="G220" s="41">
        <v>5000</v>
      </c>
    </row>
    <row r="221" spans="1:7">
      <c r="A221" s="78" t="s">
        <v>14</v>
      </c>
      <c r="B221" s="78"/>
      <c r="C221" s="78"/>
      <c r="D221" s="78"/>
      <c r="E221" s="78"/>
      <c r="F221" s="78"/>
      <c r="G221" s="6">
        <f>SUM(G220:G220)</f>
        <v>5000</v>
      </c>
    </row>
    <row r="222" spans="1:7">
      <c r="A222" s="17"/>
      <c r="B222" s="17"/>
      <c r="C222" s="17"/>
      <c r="D222" s="17"/>
      <c r="E222" s="17"/>
      <c r="F222" s="17"/>
      <c r="G222" s="25"/>
    </row>
    <row r="223" spans="1:7">
      <c r="A223" s="17"/>
      <c r="B223" s="17"/>
      <c r="C223" s="17"/>
      <c r="D223" s="17"/>
      <c r="E223" s="17"/>
      <c r="F223" s="17"/>
      <c r="G223" s="25"/>
    </row>
    <row r="224" spans="1:7">
      <c r="A224" s="17"/>
      <c r="B224" s="17"/>
      <c r="C224" s="17"/>
      <c r="D224" s="17"/>
      <c r="E224" s="17"/>
      <c r="F224" s="17"/>
      <c r="G224" s="25"/>
    </row>
    <row r="225" spans="1:7">
      <c r="A225" s="77" t="s">
        <v>2</v>
      </c>
      <c r="B225" s="77"/>
      <c r="C225" s="77">
        <v>35</v>
      </c>
      <c r="D225" s="77"/>
    </row>
    <row r="227" spans="1:7">
      <c r="A227" s="1" t="s">
        <v>3</v>
      </c>
      <c r="B227" s="116" t="s">
        <v>61</v>
      </c>
      <c r="C227" s="115"/>
      <c r="D227" s="115"/>
      <c r="E227" s="115"/>
      <c r="F227" s="115"/>
      <c r="G227" s="115"/>
    </row>
    <row r="229" spans="1:7">
      <c r="A229" s="78" t="s">
        <v>4</v>
      </c>
      <c r="B229" s="78"/>
      <c r="C229" s="78"/>
      <c r="D229" s="78"/>
      <c r="E229" s="78"/>
      <c r="F229" s="78"/>
      <c r="G229" s="2" t="s">
        <v>5</v>
      </c>
    </row>
    <row r="230" spans="1:7">
      <c r="A230" s="92" t="s">
        <v>270</v>
      </c>
      <c r="B230" s="92"/>
      <c r="C230" s="92"/>
      <c r="D230" s="92"/>
      <c r="E230" s="92"/>
      <c r="F230" s="92"/>
      <c r="G230" s="13">
        <v>1000</v>
      </c>
    </row>
    <row r="231" spans="1:7">
      <c r="A231" s="92" t="s">
        <v>314</v>
      </c>
      <c r="B231" s="92"/>
      <c r="C231" s="92"/>
      <c r="D231" s="92"/>
      <c r="E231" s="92"/>
      <c r="F231" s="92"/>
      <c r="G231" s="13">
        <v>5280</v>
      </c>
    </row>
    <row r="232" spans="1:7">
      <c r="A232" s="78" t="s">
        <v>14</v>
      </c>
      <c r="B232" s="78"/>
      <c r="C232" s="78"/>
      <c r="D232" s="78"/>
      <c r="E232" s="78"/>
      <c r="F232" s="78"/>
      <c r="G232" s="10">
        <f>SUM(G230:G231)</f>
        <v>6280</v>
      </c>
    </row>
    <row r="233" spans="1:7">
      <c r="A233" s="17"/>
      <c r="B233" s="17"/>
      <c r="C233" s="17"/>
      <c r="D233" s="17"/>
      <c r="E233" s="17"/>
      <c r="F233" s="17"/>
      <c r="G233" s="25"/>
    </row>
    <row r="234" spans="1:7">
      <c r="A234" s="17"/>
      <c r="B234" s="17"/>
      <c r="C234" s="17"/>
      <c r="D234" s="17"/>
      <c r="E234" s="17"/>
      <c r="F234" s="17"/>
      <c r="G234" s="25"/>
    </row>
    <row r="235" spans="1:7">
      <c r="A235" s="1" t="s">
        <v>2</v>
      </c>
      <c r="C235" s="77">
        <v>35</v>
      </c>
      <c r="D235" s="77"/>
    </row>
    <row r="237" spans="1:7">
      <c r="A237" s="1" t="s">
        <v>3</v>
      </c>
      <c r="B237" s="116" t="s">
        <v>304</v>
      </c>
      <c r="C237" s="115"/>
      <c r="D237" s="115"/>
      <c r="E237" s="115"/>
      <c r="F237" s="115"/>
      <c r="G237" s="115"/>
    </row>
    <row r="239" spans="1:7">
      <c r="A239" s="78" t="s">
        <v>4</v>
      </c>
      <c r="B239" s="78"/>
      <c r="C239" s="78"/>
      <c r="D239" s="78"/>
      <c r="E239" s="78"/>
      <c r="F239" s="78"/>
      <c r="G239" s="2" t="s">
        <v>5</v>
      </c>
    </row>
    <row r="240" spans="1:7" ht="12.75" customHeight="1">
      <c r="A240" s="98" t="s">
        <v>305</v>
      </c>
      <c r="B240" s="99"/>
      <c r="C240" s="99"/>
      <c r="D240" s="99"/>
      <c r="E240" s="99"/>
      <c r="F240" s="100"/>
      <c r="G240" s="41">
        <v>15700.5</v>
      </c>
    </row>
    <row r="241" spans="1:7">
      <c r="A241" s="78" t="s">
        <v>14</v>
      </c>
      <c r="B241" s="78"/>
      <c r="C241" s="78"/>
      <c r="D241" s="78"/>
      <c r="E241" s="78"/>
      <c r="F241" s="78"/>
      <c r="G241" s="6">
        <f>SUM(G240:G240)</f>
        <v>15700.5</v>
      </c>
    </row>
    <row r="242" spans="1:7">
      <c r="A242" s="89" t="s">
        <v>62</v>
      </c>
      <c r="B242" s="89"/>
      <c r="C242" s="89"/>
      <c r="D242" s="89"/>
      <c r="E242" s="89"/>
      <c r="F242" s="89"/>
      <c r="G242" s="12">
        <f>G190+G199+G212+G221+G232+G241</f>
        <v>274753.68</v>
      </c>
    </row>
    <row r="243" spans="1:7">
      <c r="A243" s="60"/>
      <c r="B243" s="60"/>
      <c r="C243" s="60"/>
      <c r="D243" s="60"/>
      <c r="E243" s="60"/>
      <c r="F243" s="60"/>
      <c r="G243" s="59"/>
    </row>
    <row r="244" spans="1:7">
      <c r="A244" s="60"/>
      <c r="B244" s="60"/>
      <c r="C244" s="60"/>
      <c r="D244" s="60"/>
      <c r="E244" s="60"/>
      <c r="F244" s="60"/>
      <c r="G244" s="59"/>
    </row>
    <row r="245" spans="1:7">
      <c r="A245" s="1" t="s">
        <v>2</v>
      </c>
      <c r="C245" s="77">
        <v>36</v>
      </c>
      <c r="D245" s="77"/>
    </row>
    <row r="247" spans="1:7">
      <c r="A247" s="1" t="s">
        <v>3</v>
      </c>
      <c r="B247" s="115" t="s">
        <v>158</v>
      </c>
      <c r="C247" s="115"/>
      <c r="D247" s="115"/>
      <c r="E247" s="115"/>
      <c r="F247" s="115"/>
      <c r="G247" s="115"/>
    </row>
    <row r="248" spans="1:7">
      <c r="A248" s="78" t="s">
        <v>4</v>
      </c>
      <c r="B248" s="78"/>
      <c r="C248" s="78"/>
      <c r="D248" s="78"/>
      <c r="E248" s="78"/>
      <c r="F248" s="78"/>
      <c r="G248" s="2" t="s">
        <v>5</v>
      </c>
    </row>
    <row r="249" spans="1:7">
      <c r="A249" s="85" t="s">
        <v>8</v>
      </c>
      <c r="B249" s="86"/>
      <c r="C249" s="86"/>
      <c r="D249" s="86"/>
      <c r="E249" s="86"/>
      <c r="F249" s="87"/>
      <c r="G249" s="55">
        <v>118177.77</v>
      </c>
    </row>
    <row r="250" spans="1:7">
      <c r="A250" s="85" t="s">
        <v>325</v>
      </c>
      <c r="B250" s="86"/>
      <c r="C250" s="86"/>
      <c r="D250" s="86"/>
      <c r="E250" s="86"/>
      <c r="F250" s="87"/>
      <c r="G250" s="13">
        <v>3000</v>
      </c>
    </row>
    <row r="251" spans="1:7">
      <c r="A251" s="85" t="s">
        <v>72</v>
      </c>
      <c r="B251" s="86"/>
      <c r="C251" s="86"/>
      <c r="D251" s="86"/>
      <c r="E251" s="86"/>
      <c r="F251" s="87"/>
      <c r="G251" s="13">
        <v>1200</v>
      </c>
    </row>
    <row r="252" spans="1:7">
      <c r="A252" s="85" t="s">
        <v>73</v>
      </c>
      <c r="B252" s="86"/>
      <c r="C252" s="86"/>
      <c r="D252" s="86"/>
      <c r="E252" s="86"/>
      <c r="F252" s="87"/>
      <c r="G252" s="13">
        <v>100</v>
      </c>
    </row>
    <row r="253" spans="1:7">
      <c r="A253" s="85" t="s">
        <v>173</v>
      </c>
      <c r="B253" s="86"/>
      <c r="C253" s="86"/>
      <c r="D253" s="86"/>
      <c r="E253" s="86"/>
      <c r="F253" s="87"/>
      <c r="G253" s="13">
        <v>5000</v>
      </c>
    </row>
    <row r="254" spans="1:7">
      <c r="A254" s="85" t="s">
        <v>146</v>
      </c>
      <c r="B254" s="86"/>
      <c r="C254" s="86"/>
      <c r="D254" s="86"/>
      <c r="E254" s="86"/>
      <c r="F254" s="87"/>
      <c r="G254" s="13">
        <v>5000</v>
      </c>
    </row>
    <row r="255" spans="1:7">
      <c r="A255" s="85" t="s">
        <v>183</v>
      </c>
      <c r="B255" s="86"/>
      <c r="C255" s="86"/>
      <c r="D255" s="86"/>
      <c r="E255" s="86"/>
      <c r="F255" s="87"/>
      <c r="G255" s="13">
        <v>1000</v>
      </c>
    </row>
    <row r="256" spans="1:7">
      <c r="A256" s="85" t="s">
        <v>326</v>
      </c>
      <c r="B256" s="86"/>
      <c r="C256" s="86"/>
      <c r="D256" s="86"/>
      <c r="E256" s="86"/>
      <c r="F256" s="87"/>
      <c r="G256" s="13">
        <v>20000</v>
      </c>
    </row>
    <row r="257" spans="1:7">
      <c r="A257" s="85" t="s">
        <v>327</v>
      </c>
      <c r="B257" s="86"/>
      <c r="C257" s="86"/>
      <c r="D257" s="86"/>
      <c r="E257" s="86"/>
      <c r="F257" s="87"/>
      <c r="G257" s="13">
        <v>52753.68</v>
      </c>
    </row>
    <row r="258" spans="1:7">
      <c r="A258" s="78" t="s">
        <v>14</v>
      </c>
      <c r="B258" s="78"/>
      <c r="C258" s="78"/>
      <c r="D258" s="78"/>
      <c r="E258" s="78"/>
      <c r="F258" s="78"/>
      <c r="G258" s="10">
        <f>SUM(G249:G257)</f>
        <v>206231.45</v>
      </c>
    </row>
    <row r="259" spans="1:7">
      <c r="A259" s="101"/>
      <c r="B259" s="101"/>
      <c r="C259" s="101"/>
      <c r="D259" s="101"/>
      <c r="E259" s="101"/>
      <c r="F259" s="101"/>
      <c r="G259" s="14"/>
    </row>
    <row r="260" spans="1:7">
      <c r="A260" s="1" t="s">
        <v>2</v>
      </c>
      <c r="C260" s="77">
        <v>36</v>
      </c>
      <c r="D260" s="77"/>
    </row>
    <row r="262" spans="1:7">
      <c r="A262" s="1" t="s">
        <v>3</v>
      </c>
      <c r="B262" s="115" t="s">
        <v>159</v>
      </c>
      <c r="C262" s="115"/>
      <c r="D262" s="115"/>
      <c r="E262" s="115"/>
      <c r="F262" s="115"/>
      <c r="G262" s="115"/>
    </row>
    <row r="263" spans="1:7">
      <c r="A263" s="78" t="s">
        <v>4</v>
      </c>
      <c r="B263" s="78"/>
      <c r="C263" s="78"/>
      <c r="D263" s="78"/>
      <c r="E263" s="78"/>
      <c r="F263" s="78"/>
      <c r="G263" s="2" t="s">
        <v>5</v>
      </c>
    </row>
    <row r="264" spans="1:7">
      <c r="A264" s="85" t="s">
        <v>60</v>
      </c>
      <c r="B264" s="86"/>
      <c r="C264" s="86"/>
      <c r="D264" s="86"/>
      <c r="E264" s="86"/>
      <c r="F264" s="87"/>
      <c r="G264" s="13">
        <v>42506.32</v>
      </c>
    </row>
    <row r="265" spans="1:7">
      <c r="A265" s="78" t="s">
        <v>14</v>
      </c>
      <c r="B265" s="78"/>
      <c r="C265" s="78"/>
      <c r="D265" s="78"/>
      <c r="E265" s="78"/>
      <c r="F265" s="78"/>
      <c r="G265" s="10">
        <f>SUM(G264:G264)</f>
        <v>42506.32</v>
      </c>
    </row>
    <row r="266" spans="1:7">
      <c r="A266" s="17"/>
      <c r="B266" s="17"/>
      <c r="C266" s="17"/>
      <c r="D266" s="17"/>
      <c r="E266" s="17"/>
      <c r="F266" s="17"/>
      <c r="G266" s="19"/>
    </row>
    <row r="267" spans="1:7">
      <c r="A267" s="1" t="s">
        <v>2</v>
      </c>
      <c r="C267" s="77">
        <v>36</v>
      </c>
      <c r="D267" s="77"/>
    </row>
    <row r="269" spans="1:7">
      <c r="A269" s="1" t="s">
        <v>3</v>
      </c>
      <c r="B269" s="115" t="s">
        <v>63</v>
      </c>
      <c r="C269" s="115"/>
      <c r="D269" s="115"/>
      <c r="E269" s="115"/>
      <c r="F269" s="115"/>
      <c r="G269" s="115"/>
    </row>
    <row r="270" spans="1:7">
      <c r="A270" s="78" t="s">
        <v>4</v>
      </c>
      <c r="B270" s="78"/>
      <c r="C270" s="78"/>
      <c r="D270" s="78"/>
      <c r="E270" s="78"/>
      <c r="F270" s="78"/>
      <c r="G270" s="2" t="s">
        <v>5</v>
      </c>
    </row>
    <row r="271" spans="1:7">
      <c r="A271" s="85" t="s">
        <v>324</v>
      </c>
      <c r="B271" s="86"/>
      <c r="C271" s="86"/>
      <c r="D271" s="86"/>
      <c r="E271" s="86"/>
      <c r="F271" s="87"/>
      <c r="G271" s="13">
        <v>60000</v>
      </c>
    </row>
    <row r="272" spans="1:7">
      <c r="A272" s="85" t="s">
        <v>64</v>
      </c>
      <c r="B272" s="86"/>
      <c r="C272" s="86"/>
      <c r="D272" s="86"/>
      <c r="E272" s="86"/>
      <c r="F272" s="87"/>
      <c r="G272" s="13">
        <v>5000</v>
      </c>
    </row>
    <row r="273" spans="1:8">
      <c r="A273" s="78" t="s">
        <v>14</v>
      </c>
      <c r="B273" s="78"/>
      <c r="C273" s="78"/>
      <c r="D273" s="78"/>
      <c r="E273" s="78"/>
      <c r="F273" s="78"/>
      <c r="G273" s="10">
        <f>SUM(G271:G272)</f>
        <v>65000</v>
      </c>
    </row>
    <row r="274" spans="1:8">
      <c r="A274" s="88"/>
      <c r="B274" s="88"/>
      <c r="C274" s="88"/>
      <c r="D274" s="88"/>
      <c r="E274" s="88"/>
      <c r="F274" s="88"/>
      <c r="G274" s="9"/>
    </row>
    <row r="275" spans="1:8">
      <c r="A275" s="89" t="s">
        <v>65</v>
      </c>
      <c r="B275" s="89"/>
      <c r="C275" s="89"/>
      <c r="D275" s="89"/>
      <c r="E275" s="89"/>
      <c r="F275" s="89"/>
      <c r="G275" s="12">
        <f>G258+G265+G273</f>
        <v>313737.77</v>
      </c>
    </row>
    <row r="276" spans="1:8">
      <c r="A276" s="60"/>
      <c r="B276" s="60"/>
      <c r="C276" s="60"/>
      <c r="D276" s="60"/>
      <c r="E276" s="60"/>
      <c r="F276" s="60"/>
      <c r="G276" s="59"/>
      <c r="H276" s="53"/>
    </row>
    <row r="277" spans="1:8">
      <c r="A277" s="60"/>
      <c r="B277" s="60"/>
      <c r="C277" s="60"/>
      <c r="D277" s="60"/>
      <c r="E277" s="60"/>
      <c r="F277" s="60"/>
      <c r="G277" s="59"/>
      <c r="H277" s="53"/>
    </row>
    <row r="278" spans="1:8">
      <c r="A278" s="60"/>
      <c r="B278" s="60"/>
      <c r="C278" s="60"/>
      <c r="D278" s="60"/>
      <c r="E278" s="60"/>
      <c r="F278" s="60"/>
      <c r="G278" s="59"/>
      <c r="H278" s="53"/>
    </row>
    <row r="279" spans="1:8">
      <c r="A279" s="60"/>
      <c r="B279" s="60"/>
      <c r="C279" s="60"/>
      <c r="D279" s="60"/>
      <c r="E279" s="60"/>
      <c r="F279" s="60"/>
      <c r="G279" s="59"/>
      <c r="H279" s="53"/>
    </row>
    <row r="280" spans="1:8">
      <c r="A280" s="121"/>
      <c r="B280" s="121"/>
      <c r="C280" s="121"/>
      <c r="D280" s="121"/>
      <c r="E280" s="121"/>
      <c r="F280" s="121"/>
      <c r="G280" s="61"/>
      <c r="H280" s="53"/>
    </row>
    <row r="281" spans="1:8">
      <c r="A281" s="1" t="s">
        <v>2</v>
      </c>
      <c r="C281" s="77">
        <v>37</v>
      </c>
      <c r="D281" s="77"/>
    </row>
    <row r="283" spans="1:8">
      <c r="A283" s="1" t="s">
        <v>3</v>
      </c>
      <c r="B283" s="77" t="s">
        <v>66</v>
      </c>
      <c r="C283" s="77"/>
      <c r="D283" s="77"/>
      <c r="E283" s="77"/>
      <c r="F283" s="77"/>
      <c r="G283" s="77"/>
    </row>
    <row r="285" spans="1:8">
      <c r="A285" s="78" t="s">
        <v>4</v>
      </c>
      <c r="B285" s="78"/>
      <c r="C285" s="78"/>
      <c r="D285" s="78"/>
      <c r="E285" s="78"/>
      <c r="F285" s="78"/>
      <c r="G285" s="2" t="s">
        <v>5</v>
      </c>
    </row>
    <row r="286" spans="1:8">
      <c r="A286" s="85" t="s">
        <v>8</v>
      </c>
      <c r="B286" s="86"/>
      <c r="C286" s="86"/>
      <c r="D286" s="86"/>
      <c r="E286" s="86"/>
      <c r="F286" s="87"/>
      <c r="G286" s="55">
        <v>34991.519999999997</v>
      </c>
    </row>
    <row r="287" spans="1:8">
      <c r="A287" s="85" t="s">
        <v>15</v>
      </c>
      <c r="B287" s="86"/>
      <c r="C287" s="86"/>
      <c r="D287" s="86"/>
      <c r="E287" s="86"/>
      <c r="F287" s="87"/>
      <c r="G287" s="55">
        <v>3889.28</v>
      </c>
    </row>
    <row r="288" spans="1:8">
      <c r="A288" s="85" t="s">
        <v>173</v>
      </c>
      <c r="B288" s="86"/>
      <c r="C288" s="86"/>
      <c r="D288" s="86"/>
      <c r="E288" s="86"/>
      <c r="F288" s="87"/>
      <c r="G288" s="55">
        <v>100</v>
      </c>
    </row>
    <row r="289" spans="1:7">
      <c r="A289" s="85" t="s">
        <v>240</v>
      </c>
      <c r="B289" s="86"/>
      <c r="C289" s="86"/>
      <c r="D289" s="86"/>
      <c r="E289" s="86"/>
      <c r="F289" s="87"/>
      <c r="G289" s="55">
        <v>500</v>
      </c>
    </row>
    <row r="290" spans="1:7">
      <c r="A290" s="85" t="s">
        <v>328</v>
      </c>
      <c r="B290" s="86"/>
      <c r="C290" s="86"/>
      <c r="D290" s="86"/>
      <c r="E290" s="86"/>
      <c r="F290" s="87"/>
      <c r="G290" s="55">
        <v>35000</v>
      </c>
    </row>
    <row r="291" spans="1:7">
      <c r="A291" s="85" t="s">
        <v>329</v>
      </c>
      <c r="B291" s="86"/>
      <c r="C291" s="86"/>
      <c r="D291" s="86"/>
      <c r="E291" s="86"/>
      <c r="F291" s="87"/>
      <c r="G291" s="55">
        <v>105000</v>
      </c>
    </row>
    <row r="292" spans="1:7">
      <c r="A292" s="85" t="s">
        <v>330</v>
      </c>
      <c r="B292" s="86"/>
      <c r="C292" s="86"/>
      <c r="D292" s="86"/>
      <c r="E292" s="86"/>
      <c r="F292" s="87"/>
      <c r="G292" s="13">
        <v>15000</v>
      </c>
    </row>
    <row r="293" spans="1:7">
      <c r="A293" s="85" t="s">
        <v>331</v>
      </c>
      <c r="B293" s="86"/>
      <c r="C293" s="86"/>
      <c r="D293" s="86"/>
      <c r="E293" s="86"/>
      <c r="F293" s="87"/>
      <c r="G293" s="13">
        <v>25120.799999999999</v>
      </c>
    </row>
    <row r="294" spans="1:7">
      <c r="A294" s="85" t="s">
        <v>67</v>
      </c>
      <c r="B294" s="86"/>
      <c r="C294" s="86"/>
      <c r="D294" s="86"/>
      <c r="E294" s="86"/>
      <c r="F294" s="87"/>
      <c r="G294" s="13">
        <v>200</v>
      </c>
    </row>
    <row r="295" spans="1:7">
      <c r="A295" s="78" t="s">
        <v>14</v>
      </c>
      <c r="B295" s="78"/>
      <c r="C295" s="78"/>
      <c r="D295" s="78"/>
      <c r="E295" s="78"/>
      <c r="F295" s="78"/>
      <c r="G295" s="10">
        <f>SUM(G286:G294)</f>
        <v>219801.59999999998</v>
      </c>
    </row>
    <row r="296" spans="1:7">
      <c r="A296" s="17"/>
      <c r="B296" s="17"/>
      <c r="C296" s="17"/>
      <c r="D296" s="17"/>
      <c r="E296" s="17"/>
      <c r="F296" s="17"/>
      <c r="G296" s="19"/>
    </row>
    <row r="297" spans="1:7">
      <c r="A297" s="17"/>
      <c r="B297" s="17"/>
      <c r="C297" s="17"/>
      <c r="D297" s="17"/>
      <c r="E297" s="17"/>
      <c r="F297" s="17"/>
      <c r="G297" s="19"/>
    </row>
    <row r="298" spans="1:7">
      <c r="A298" s="88"/>
      <c r="B298" s="88"/>
      <c r="C298" s="88"/>
      <c r="D298" s="88"/>
      <c r="E298" s="88"/>
      <c r="F298" s="88"/>
      <c r="G298" s="9"/>
    </row>
    <row r="299" spans="1:7">
      <c r="A299" s="1" t="s">
        <v>2</v>
      </c>
      <c r="C299" s="77">
        <v>37</v>
      </c>
      <c r="D299" s="77"/>
    </row>
    <row r="301" spans="1:7">
      <c r="A301" s="1" t="s">
        <v>3</v>
      </c>
      <c r="B301" s="77" t="s">
        <v>68</v>
      </c>
      <c r="C301" s="77"/>
      <c r="D301" s="77"/>
      <c r="E301" s="77"/>
      <c r="F301" s="77"/>
      <c r="G301" s="77"/>
    </row>
    <row r="303" spans="1:7">
      <c r="A303" s="78" t="s">
        <v>4</v>
      </c>
      <c r="B303" s="78"/>
      <c r="C303" s="78"/>
      <c r="D303" s="78"/>
      <c r="E303" s="78"/>
      <c r="F303" s="78"/>
      <c r="G303" s="2" t="s">
        <v>5</v>
      </c>
    </row>
    <row r="304" spans="1:7">
      <c r="A304" s="85" t="s">
        <v>28</v>
      </c>
      <c r="B304" s="86"/>
      <c r="C304" s="86"/>
      <c r="D304" s="86"/>
      <c r="E304" s="86"/>
      <c r="F304" s="87"/>
      <c r="G304" s="13">
        <v>2000</v>
      </c>
    </row>
    <row r="305" spans="1:7">
      <c r="A305" s="78" t="s">
        <v>14</v>
      </c>
      <c r="B305" s="78"/>
      <c r="C305" s="78"/>
      <c r="D305" s="78"/>
      <c r="E305" s="78"/>
      <c r="F305" s="78"/>
      <c r="G305" s="10">
        <f>SUM(G304:G304)</f>
        <v>2000</v>
      </c>
    </row>
    <row r="308" spans="1:7">
      <c r="A308" s="89" t="s">
        <v>69</v>
      </c>
      <c r="B308" s="89"/>
      <c r="C308" s="89"/>
      <c r="D308" s="89"/>
      <c r="E308" s="89"/>
      <c r="F308" s="89"/>
      <c r="G308" s="12">
        <f>G295+G305</f>
        <v>221801.59999999998</v>
      </c>
    </row>
    <row r="309" spans="1:7" s="22" customFormat="1">
      <c r="A309" s="20"/>
      <c r="B309" s="20"/>
      <c r="C309" s="20"/>
      <c r="D309" s="20"/>
      <c r="E309" s="20"/>
      <c r="F309" s="20"/>
      <c r="G309" s="21"/>
    </row>
    <row r="310" spans="1:7" s="22" customFormat="1"/>
    <row r="311" spans="1:7">
      <c r="A311" s="1" t="s">
        <v>165</v>
      </c>
      <c r="B311" s="1"/>
      <c r="C311" s="1"/>
      <c r="D311" s="1"/>
      <c r="E311" s="1"/>
      <c r="F311" s="15">
        <f>(G64+G167+G242+G275+G308)</f>
        <v>2224357.46</v>
      </c>
      <c r="G311" s="56"/>
    </row>
    <row r="313" spans="1:7">
      <c r="A313" s="32"/>
      <c r="F313" s="36"/>
    </row>
    <row r="314" spans="1:7">
      <c r="A314" s="33"/>
      <c r="F314" s="31"/>
    </row>
    <row r="315" spans="1:7">
      <c r="A315" s="32"/>
      <c r="B315" s="32"/>
      <c r="C315" s="32"/>
      <c r="D315" s="32"/>
      <c r="E315" s="32"/>
      <c r="F315" s="42"/>
    </row>
  </sheetData>
  <mergeCells count="215">
    <mergeCell ref="A20:F20"/>
    <mergeCell ref="A22:F22"/>
    <mergeCell ref="A19:F19"/>
    <mergeCell ref="A17:F17"/>
    <mergeCell ref="A72:F72"/>
    <mergeCell ref="B162:G162"/>
    <mergeCell ref="A164:F164"/>
    <mergeCell ref="C169:D169"/>
    <mergeCell ref="C92:D92"/>
    <mergeCell ref="A155:F155"/>
    <mergeCell ref="A165:F165"/>
    <mergeCell ref="A167:F167"/>
    <mergeCell ref="B141:G141"/>
    <mergeCell ref="A117:F117"/>
    <mergeCell ref="B115:G115"/>
    <mergeCell ref="A118:F118"/>
    <mergeCell ref="A120:F120"/>
    <mergeCell ref="C160:D160"/>
    <mergeCell ref="A143:F143"/>
    <mergeCell ref="A144:F144"/>
    <mergeCell ref="A145:F145"/>
    <mergeCell ref="A156:F156"/>
    <mergeCell ref="A154:F154"/>
    <mergeCell ref="A119:F119"/>
    <mergeCell ref="A12:F12"/>
    <mergeCell ref="A15:F15"/>
    <mergeCell ref="C5:D5"/>
    <mergeCell ref="B8:G8"/>
    <mergeCell ref="A10:F10"/>
    <mergeCell ref="A11:F11"/>
    <mergeCell ref="A13:F13"/>
    <mergeCell ref="A14:F14"/>
    <mergeCell ref="A60:F60"/>
    <mergeCell ref="A21:F21"/>
    <mergeCell ref="C27:D27"/>
    <mergeCell ref="A39:F39"/>
    <mergeCell ref="A33:F33"/>
    <mergeCell ref="A31:F31"/>
    <mergeCell ref="B38:G38"/>
    <mergeCell ref="A32:F32"/>
    <mergeCell ref="A35:F35"/>
    <mergeCell ref="C36:D36"/>
    <mergeCell ref="A16:F16"/>
    <mergeCell ref="A24:F24"/>
    <mergeCell ref="B29:G29"/>
    <mergeCell ref="A30:F30"/>
    <mergeCell ref="A26:F26"/>
    <mergeCell ref="A18:F18"/>
    <mergeCell ref="A293:F293"/>
    <mergeCell ref="A303:F303"/>
    <mergeCell ref="A298:F298"/>
    <mergeCell ref="C281:D281"/>
    <mergeCell ref="A285:F285"/>
    <mergeCell ref="C267:D267"/>
    <mergeCell ref="A264:F264"/>
    <mergeCell ref="A253:F253"/>
    <mergeCell ref="A23:F23"/>
    <mergeCell ref="B59:G59"/>
    <mergeCell ref="A50:F50"/>
    <mergeCell ref="A56:F56"/>
    <mergeCell ref="A41:F41"/>
    <mergeCell ref="A44:F44"/>
    <mergeCell ref="C45:D45"/>
    <mergeCell ref="B47:G47"/>
    <mergeCell ref="A51:F51"/>
    <mergeCell ref="A190:F190"/>
    <mergeCell ref="A191:F191"/>
    <mergeCell ref="A241:F241"/>
    <mergeCell ref="C192:D192"/>
    <mergeCell ref="B194:G194"/>
    <mergeCell ref="A230:F230"/>
    <mergeCell ref="B237:G237"/>
    <mergeCell ref="A308:F308"/>
    <mergeCell ref="A304:F304"/>
    <mergeCell ref="A305:F305"/>
    <mergeCell ref="A292:F292"/>
    <mergeCell ref="A294:F294"/>
    <mergeCell ref="A295:F295"/>
    <mergeCell ref="C299:D299"/>
    <mergeCell ref="B301:G301"/>
    <mergeCell ref="A258:F258"/>
    <mergeCell ref="B262:G262"/>
    <mergeCell ref="A288:F288"/>
    <mergeCell ref="A289:F289"/>
    <mergeCell ref="A286:F286"/>
    <mergeCell ref="A287:F287"/>
    <mergeCell ref="A263:F263"/>
    <mergeCell ref="C260:D260"/>
    <mergeCell ref="B283:G283"/>
    <mergeCell ref="B269:G269"/>
    <mergeCell ref="A265:F265"/>
    <mergeCell ref="A291:F291"/>
    <mergeCell ref="A290:F290"/>
    <mergeCell ref="A280:F280"/>
    <mergeCell ref="A270:F270"/>
    <mergeCell ref="A274:F274"/>
    <mergeCell ref="A257:F257"/>
    <mergeCell ref="B218:G218"/>
    <mergeCell ref="A219:F219"/>
    <mergeCell ref="A225:B225"/>
    <mergeCell ref="A252:F252"/>
    <mergeCell ref="A187:F187"/>
    <mergeCell ref="A211:F211"/>
    <mergeCell ref="A259:F259"/>
    <mergeCell ref="A275:F275"/>
    <mergeCell ref="A272:F272"/>
    <mergeCell ref="A273:F273"/>
    <mergeCell ref="A271:F271"/>
    <mergeCell ref="A232:F232"/>
    <mergeCell ref="C235:D235"/>
    <mergeCell ref="A250:F250"/>
    <mergeCell ref="A220:F220"/>
    <mergeCell ref="A221:F221"/>
    <mergeCell ref="A242:F242"/>
    <mergeCell ref="A229:F229"/>
    <mergeCell ref="C225:D225"/>
    <mergeCell ref="B227:G227"/>
    <mergeCell ref="A231:F231"/>
    <mergeCell ref="A212:F212"/>
    <mergeCell ref="A205:F205"/>
    <mergeCell ref="A210:F210"/>
    <mergeCell ref="A208:F208"/>
    <mergeCell ref="A209:F209"/>
    <mergeCell ref="A207:F207"/>
    <mergeCell ref="C217:D217"/>
    <mergeCell ref="A180:F180"/>
    <mergeCell ref="A183:F183"/>
    <mergeCell ref="A186:F186"/>
    <mergeCell ref="A172:F172"/>
    <mergeCell ref="A176:F176"/>
    <mergeCell ref="A174:F174"/>
    <mergeCell ref="A173:F173"/>
    <mergeCell ref="A178:F178"/>
    <mergeCell ref="A182:F182"/>
    <mergeCell ref="A181:F181"/>
    <mergeCell ref="A206:F206"/>
    <mergeCell ref="A251:F251"/>
    <mergeCell ref="A255:F255"/>
    <mergeCell ref="A256:F256"/>
    <mergeCell ref="A239:F239"/>
    <mergeCell ref="C245:D245"/>
    <mergeCell ref="A254:F254"/>
    <mergeCell ref="A249:F249"/>
    <mergeCell ref="B247:G247"/>
    <mergeCell ref="A240:F240"/>
    <mergeCell ref="A248:F248"/>
    <mergeCell ref="C113:D113"/>
    <mergeCell ref="C104:D104"/>
    <mergeCell ref="A86:F86"/>
    <mergeCell ref="A76:F76"/>
    <mergeCell ref="C82:D82"/>
    <mergeCell ref="A73:F73"/>
    <mergeCell ref="A89:F89"/>
    <mergeCell ref="A62:F62"/>
    <mergeCell ref="A109:F109"/>
    <mergeCell ref="A74:F74"/>
    <mergeCell ref="A75:F75"/>
    <mergeCell ref="B84:G84"/>
    <mergeCell ref="A99:F99"/>
    <mergeCell ref="A79:F79"/>
    <mergeCell ref="A81:F81"/>
    <mergeCell ref="A77:F77"/>
    <mergeCell ref="A88:F88"/>
    <mergeCell ref="A63:F63"/>
    <mergeCell ref="A110:F110"/>
    <mergeCell ref="B94:G94"/>
    <mergeCell ref="A96:F96"/>
    <mergeCell ref="A98:F98"/>
    <mergeCell ref="A87:F87"/>
    <mergeCell ref="A97:F97"/>
    <mergeCell ref="A40:F40"/>
    <mergeCell ref="A71:F71"/>
    <mergeCell ref="A108:F108"/>
    <mergeCell ref="A78:F78"/>
    <mergeCell ref="A48:F48"/>
    <mergeCell ref="A49:F49"/>
    <mergeCell ref="A64:F64"/>
    <mergeCell ref="C57:D57"/>
    <mergeCell ref="A42:F42"/>
    <mergeCell ref="A61:F61"/>
    <mergeCell ref="B68:G68"/>
    <mergeCell ref="A70:F70"/>
    <mergeCell ref="B106:G106"/>
    <mergeCell ref="C66:D66"/>
    <mergeCell ref="B203:G203"/>
    <mergeCell ref="A200:F200"/>
    <mergeCell ref="C201:D201"/>
    <mergeCell ref="A196:F196"/>
    <mergeCell ref="A188:F188"/>
    <mergeCell ref="A189:F189"/>
    <mergeCell ref="A197:F197"/>
    <mergeCell ref="A198:F198"/>
    <mergeCell ref="A199:F199"/>
    <mergeCell ref="C122:D122"/>
    <mergeCell ref="B124:G124"/>
    <mergeCell ref="A126:F126"/>
    <mergeCell ref="A127:F127"/>
    <mergeCell ref="A128:F128"/>
    <mergeCell ref="A136:F136"/>
    <mergeCell ref="A184:F184"/>
    <mergeCell ref="A185:F185"/>
    <mergeCell ref="A135:F135"/>
    <mergeCell ref="A179:F179"/>
    <mergeCell ref="C130:D130"/>
    <mergeCell ref="C139:D139"/>
    <mergeCell ref="A134:F134"/>
    <mergeCell ref="B132:G132"/>
    <mergeCell ref="C148:D148"/>
    <mergeCell ref="A152:F152"/>
    <mergeCell ref="A153:F153"/>
    <mergeCell ref="B150:G150"/>
    <mergeCell ref="A166:F166"/>
    <mergeCell ref="B171:G171"/>
    <mergeCell ref="A177:F177"/>
    <mergeCell ref="A175:F175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1"/>
  <sheetViews>
    <sheetView topLeftCell="A229" workbookViewId="0">
      <selection activeCell="A248" sqref="A248:F249"/>
    </sheetView>
  </sheetViews>
  <sheetFormatPr defaultRowHeight="12.75"/>
  <cols>
    <col min="6" max="6" width="18.42578125" customWidth="1"/>
    <col min="7" max="7" width="14.7109375" customWidth="1"/>
    <col min="9" max="9" width="13.5703125" bestFit="1" customWidth="1"/>
    <col min="11" max="11" width="14.28515625" customWidth="1"/>
    <col min="12" max="12" width="12.85546875" bestFit="1" customWidth="1"/>
  </cols>
  <sheetData>
    <row r="1" spans="1:12">
      <c r="A1" s="1" t="s">
        <v>0</v>
      </c>
    </row>
    <row r="4" spans="1:12">
      <c r="A4" s="1" t="s">
        <v>1</v>
      </c>
      <c r="B4" s="3" t="s">
        <v>77</v>
      </c>
      <c r="C4" s="3"/>
      <c r="D4" s="3"/>
      <c r="E4" s="3"/>
    </row>
    <row r="6" spans="1:12">
      <c r="A6" s="1" t="s">
        <v>2</v>
      </c>
      <c r="C6" s="77">
        <v>1000</v>
      </c>
      <c r="D6" s="77"/>
    </row>
    <row r="7" spans="1:12">
      <c r="K7" s="31"/>
    </row>
    <row r="8" spans="1:12">
      <c r="A8" s="1" t="s">
        <v>3</v>
      </c>
      <c r="B8" s="77" t="s">
        <v>332</v>
      </c>
      <c r="C8" s="77"/>
      <c r="D8" s="77"/>
      <c r="E8" s="77"/>
      <c r="F8" s="77"/>
      <c r="G8" s="77"/>
      <c r="K8" s="31"/>
    </row>
    <row r="9" spans="1:12">
      <c r="K9" s="31"/>
    </row>
    <row r="10" spans="1:12">
      <c r="A10" s="78" t="s">
        <v>4</v>
      </c>
      <c r="B10" s="78"/>
      <c r="C10" s="78"/>
      <c r="D10" s="78"/>
      <c r="E10" s="78"/>
      <c r="F10" s="78"/>
      <c r="G10" s="2" t="s">
        <v>5</v>
      </c>
      <c r="I10" s="31"/>
      <c r="K10" s="31">
        <v>2367387.64</v>
      </c>
    </row>
    <row r="11" spans="1:12">
      <c r="A11" s="79" t="s">
        <v>74</v>
      </c>
      <c r="B11" s="79"/>
      <c r="C11" s="79"/>
      <c r="D11" s="79"/>
      <c r="E11" s="79"/>
      <c r="F11" s="79"/>
      <c r="G11" s="41">
        <v>2009161.58</v>
      </c>
      <c r="H11" s="35"/>
      <c r="I11" s="40"/>
      <c r="J11" s="35"/>
      <c r="K11" s="31">
        <v>-2276372.58</v>
      </c>
      <c r="L11" s="31"/>
    </row>
    <row r="12" spans="1:12">
      <c r="A12" s="80" t="s">
        <v>182</v>
      </c>
      <c r="B12" s="81"/>
      <c r="C12" s="81"/>
      <c r="D12" s="81"/>
      <c r="E12" s="81"/>
      <c r="F12" s="82"/>
      <c r="G12" s="41">
        <v>121000</v>
      </c>
      <c r="H12" s="35"/>
      <c r="I12" s="40"/>
      <c r="J12" s="35"/>
      <c r="K12" s="31">
        <f>SUM(K10:K11)</f>
        <v>91015.060000000056</v>
      </c>
      <c r="L12" s="31"/>
    </row>
    <row r="13" spans="1:12">
      <c r="A13" s="80" t="s">
        <v>184</v>
      </c>
      <c r="B13" s="81"/>
      <c r="C13" s="81"/>
      <c r="D13" s="81"/>
      <c r="E13" s="81"/>
      <c r="F13" s="82"/>
      <c r="G13" s="41">
        <v>1000</v>
      </c>
      <c r="H13" s="35"/>
      <c r="I13" s="40"/>
      <c r="J13" s="35"/>
      <c r="K13" s="31"/>
      <c r="L13" s="31"/>
    </row>
    <row r="14" spans="1:12">
      <c r="A14" s="79" t="s">
        <v>78</v>
      </c>
      <c r="B14" s="79"/>
      <c r="C14" s="79"/>
      <c r="D14" s="79"/>
      <c r="E14" s="79"/>
      <c r="F14" s="79"/>
      <c r="G14" s="41">
        <v>131105</v>
      </c>
      <c r="I14" s="31"/>
      <c r="K14" s="31"/>
      <c r="L14" s="31"/>
    </row>
    <row r="15" spans="1:12">
      <c r="A15" s="79" t="s">
        <v>75</v>
      </c>
      <c r="B15" s="79"/>
      <c r="C15" s="79"/>
      <c r="D15" s="79"/>
      <c r="E15" s="79"/>
      <c r="F15" s="79"/>
      <c r="G15" s="41">
        <v>100</v>
      </c>
      <c r="I15" s="31"/>
      <c r="K15" s="31"/>
      <c r="L15" s="31"/>
    </row>
    <row r="16" spans="1:12">
      <c r="A16" s="79" t="s">
        <v>146</v>
      </c>
      <c r="B16" s="79"/>
      <c r="C16" s="79"/>
      <c r="D16" s="79"/>
      <c r="E16" s="79"/>
      <c r="F16" s="79"/>
      <c r="G16" s="41">
        <v>3500</v>
      </c>
      <c r="I16" s="31"/>
      <c r="K16" s="31"/>
      <c r="L16" s="31"/>
    </row>
    <row r="17" spans="1:12">
      <c r="A17" s="79" t="s">
        <v>79</v>
      </c>
      <c r="B17" s="79"/>
      <c r="C17" s="79"/>
      <c r="D17" s="79"/>
      <c r="E17" s="79"/>
      <c r="F17" s="79"/>
      <c r="G17" s="41">
        <v>1998</v>
      </c>
      <c r="K17" s="31"/>
      <c r="L17" s="31"/>
    </row>
    <row r="18" spans="1:12">
      <c r="A18" s="79" t="s">
        <v>185</v>
      </c>
      <c r="B18" s="79"/>
      <c r="C18" s="79"/>
      <c r="D18" s="79"/>
      <c r="E18" s="79"/>
      <c r="F18" s="79"/>
      <c r="G18" s="41">
        <v>1000</v>
      </c>
      <c r="I18" s="31"/>
      <c r="K18" s="31"/>
      <c r="L18" s="31"/>
    </row>
    <row r="19" spans="1:12">
      <c r="A19" s="80" t="s">
        <v>175</v>
      </c>
      <c r="B19" s="81"/>
      <c r="C19" s="81"/>
      <c r="D19" s="81"/>
      <c r="E19" s="81"/>
      <c r="F19" s="82"/>
      <c r="G19" s="41">
        <v>500</v>
      </c>
      <c r="I19" s="31"/>
      <c r="K19" s="31"/>
      <c r="L19" s="31"/>
    </row>
    <row r="20" spans="1:12">
      <c r="A20" s="85" t="s">
        <v>103</v>
      </c>
      <c r="B20" s="81"/>
      <c r="C20" s="81"/>
      <c r="D20" s="81"/>
      <c r="E20" s="81"/>
      <c r="F20" s="82"/>
      <c r="G20" s="41">
        <v>2437</v>
      </c>
      <c r="I20" s="31"/>
      <c r="K20" s="31"/>
      <c r="L20" s="31"/>
    </row>
    <row r="21" spans="1:12">
      <c r="A21" s="85" t="s">
        <v>26</v>
      </c>
      <c r="B21" s="81"/>
      <c r="C21" s="81"/>
      <c r="D21" s="81"/>
      <c r="E21" s="81"/>
      <c r="F21" s="82"/>
      <c r="G21" s="41">
        <v>4371</v>
      </c>
      <c r="I21" s="31"/>
      <c r="K21" s="31"/>
      <c r="L21" s="31"/>
    </row>
    <row r="22" spans="1:12">
      <c r="A22" s="79" t="s">
        <v>11</v>
      </c>
      <c r="B22" s="79"/>
      <c r="C22" s="79"/>
      <c r="D22" s="79"/>
      <c r="E22" s="79"/>
      <c r="F22" s="79"/>
      <c r="G22" s="41">
        <v>1200</v>
      </c>
      <c r="I22" s="31"/>
      <c r="K22" s="31"/>
      <c r="L22" s="31"/>
    </row>
    <row r="23" spans="1:12">
      <c r="A23" s="92" t="s">
        <v>214</v>
      </c>
      <c r="B23" s="92"/>
      <c r="C23" s="92"/>
      <c r="D23" s="92"/>
      <c r="E23" s="92"/>
      <c r="F23" s="92"/>
      <c r="G23" s="41">
        <v>600</v>
      </c>
      <c r="K23" s="31"/>
      <c r="L23" s="31"/>
    </row>
    <row r="24" spans="1:12">
      <c r="A24" s="78" t="s">
        <v>14</v>
      </c>
      <c r="B24" s="78"/>
      <c r="C24" s="78"/>
      <c r="D24" s="78"/>
      <c r="E24" s="78"/>
      <c r="F24" s="78"/>
      <c r="G24" s="6">
        <f>SUM(G11:G23)</f>
        <v>2277972.58</v>
      </c>
    </row>
    <row r="25" spans="1:12">
      <c r="A25" s="83"/>
      <c r="B25" s="83"/>
      <c r="C25" s="83"/>
      <c r="D25" s="83"/>
      <c r="E25" s="83"/>
      <c r="F25" s="83"/>
      <c r="G25" s="8"/>
    </row>
    <row r="26" spans="1:12">
      <c r="A26" s="17"/>
      <c r="B26" s="17"/>
      <c r="C26" s="17"/>
      <c r="D26" s="17"/>
      <c r="E26" s="17"/>
      <c r="F26" s="17"/>
      <c r="G26" s="18"/>
    </row>
    <row r="27" spans="1:12">
      <c r="A27" s="88"/>
      <c r="B27" s="88"/>
      <c r="C27" s="88"/>
      <c r="D27" s="88"/>
      <c r="E27" s="88"/>
      <c r="F27" s="88"/>
      <c r="G27" s="9"/>
    </row>
    <row r="28" spans="1:12">
      <c r="A28" s="1" t="s">
        <v>2</v>
      </c>
      <c r="C28" s="77">
        <v>1000</v>
      </c>
      <c r="D28" s="77"/>
    </row>
    <row r="30" spans="1:12">
      <c r="A30" s="1" t="s">
        <v>3</v>
      </c>
      <c r="B30" s="77" t="s">
        <v>213</v>
      </c>
      <c r="C30" s="77"/>
      <c r="D30" s="77"/>
      <c r="E30" s="77"/>
      <c r="F30" s="77"/>
      <c r="G30" s="77"/>
    </row>
    <row r="31" spans="1:12">
      <c r="A31" s="84"/>
      <c r="B31" s="84"/>
      <c r="C31" s="84"/>
      <c r="D31" s="84"/>
      <c r="E31" s="84"/>
      <c r="F31" s="84"/>
    </row>
    <row r="32" spans="1:12">
      <c r="A32" s="78" t="s">
        <v>4</v>
      </c>
      <c r="B32" s="78"/>
      <c r="C32" s="78"/>
      <c r="D32" s="78"/>
      <c r="E32" s="78"/>
      <c r="F32" s="78"/>
      <c r="G32" s="10" t="s">
        <v>5</v>
      </c>
    </row>
    <row r="33" spans="1:9">
      <c r="A33" s="79" t="s">
        <v>17</v>
      </c>
      <c r="B33" s="79"/>
      <c r="C33" s="79"/>
      <c r="D33" s="79"/>
      <c r="E33" s="79"/>
      <c r="F33" s="79"/>
      <c r="G33" s="41">
        <v>199562.76</v>
      </c>
      <c r="I33" s="31">
        <v>40000</v>
      </c>
    </row>
    <row r="34" spans="1:9">
      <c r="A34" s="78" t="s">
        <v>14</v>
      </c>
      <c r="B34" s="78"/>
      <c r="C34" s="78"/>
      <c r="D34" s="78"/>
      <c r="E34" s="78"/>
      <c r="F34" s="78"/>
      <c r="G34" s="11">
        <f>SUM(G33)</f>
        <v>199562.76</v>
      </c>
    </row>
    <row r="35" spans="1:9">
      <c r="A35" s="17"/>
      <c r="B35" s="17"/>
      <c r="C35" s="17"/>
      <c r="D35" s="17"/>
      <c r="E35" s="17"/>
      <c r="F35" s="17"/>
      <c r="G35" s="18"/>
    </row>
    <row r="36" spans="1:9">
      <c r="A36" s="17"/>
      <c r="B36" s="17"/>
      <c r="C36" s="17"/>
      <c r="D36" s="17"/>
      <c r="E36" s="17"/>
      <c r="F36" s="17"/>
      <c r="G36" s="18"/>
    </row>
    <row r="37" spans="1:9">
      <c r="A37" s="17"/>
      <c r="B37" s="17"/>
      <c r="C37" s="17"/>
      <c r="D37" s="17"/>
      <c r="E37" s="17"/>
      <c r="F37" s="17"/>
      <c r="G37" s="18"/>
    </row>
    <row r="38" spans="1:9">
      <c r="A38" s="1" t="s">
        <v>2</v>
      </c>
      <c r="C38" s="77">
        <v>1000</v>
      </c>
      <c r="D38" s="77"/>
    </row>
    <row r="40" spans="1:9">
      <c r="A40" s="1" t="s">
        <v>3</v>
      </c>
      <c r="B40" s="77" t="s">
        <v>80</v>
      </c>
      <c r="C40" s="77"/>
      <c r="D40" s="77"/>
      <c r="E40" s="77"/>
      <c r="F40" s="77"/>
      <c r="G40" s="77"/>
    </row>
    <row r="41" spans="1:9">
      <c r="A41" s="84"/>
      <c r="B41" s="84"/>
      <c r="C41" s="84"/>
      <c r="D41" s="84"/>
      <c r="E41" s="84"/>
      <c r="F41" s="84"/>
    </row>
    <row r="42" spans="1:9">
      <c r="A42" s="78" t="s">
        <v>4</v>
      </c>
      <c r="B42" s="78"/>
      <c r="C42" s="78"/>
      <c r="D42" s="78"/>
      <c r="E42" s="78"/>
      <c r="F42" s="78"/>
      <c r="G42" s="10" t="s">
        <v>5</v>
      </c>
    </row>
    <row r="43" spans="1:9">
      <c r="A43" s="79" t="s">
        <v>19</v>
      </c>
      <c r="B43" s="79"/>
      <c r="C43" s="79"/>
      <c r="D43" s="79"/>
      <c r="E43" s="79"/>
      <c r="F43" s="79"/>
      <c r="G43" s="41">
        <v>1758</v>
      </c>
    </row>
    <row r="44" spans="1:9">
      <c r="A44" s="78" t="s">
        <v>14</v>
      </c>
      <c r="B44" s="78"/>
      <c r="C44" s="78"/>
      <c r="D44" s="78"/>
      <c r="E44" s="78"/>
      <c r="F44" s="78"/>
      <c r="G44" s="11">
        <f>SUM(G43)</f>
        <v>1758</v>
      </c>
    </row>
    <row r="45" spans="1:9">
      <c r="A45" s="17"/>
      <c r="B45" s="17"/>
      <c r="C45" s="17"/>
      <c r="D45" s="17"/>
      <c r="E45" s="17"/>
      <c r="F45" s="17"/>
      <c r="G45" s="18"/>
    </row>
    <row r="46" spans="1:9">
      <c r="A46" s="17"/>
      <c r="B46" s="17"/>
      <c r="C46" s="17"/>
      <c r="D46" s="17"/>
      <c r="E46" s="17"/>
      <c r="F46" s="17"/>
      <c r="G46" s="18"/>
    </row>
    <row r="47" spans="1:9">
      <c r="A47" s="1" t="s">
        <v>2</v>
      </c>
      <c r="C47" s="77">
        <v>1000</v>
      </c>
      <c r="D47" s="77"/>
    </row>
    <row r="49" spans="1:11">
      <c r="A49" s="1" t="s">
        <v>3</v>
      </c>
      <c r="B49" s="77" t="s">
        <v>333</v>
      </c>
      <c r="C49" s="77"/>
      <c r="D49" s="77"/>
      <c r="E49" s="77"/>
      <c r="F49" s="77"/>
      <c r="G49" s="77"/>
    </row>
    <row r="50" spans="1:11">
      <c r="A50" s="84"/>
      <c r="B50" s="84"/>
      <c r="C50" s="84"/>
      <c r="D50" s="84"/>
      <c r="E50" s="84"/>
      <c r="F50" s="84"/>
    </row>
    <row r="51" spans="1:11">
      <c r="A51" s="78" t="s">
        <v>4</v>
      </c>
      <c r="B51" s="78"/>
      <c r="C51" s="78"/>
      <c r="D51" s="78"/>
      <c r="E51" s="78"/>
      <c r="F51" s="78"/>
      <c r="G51" s="10" t="s">
        <v>5</v>
      </c>
    </row>
    <row r="52" spans="1:11">
      <c r="A52" s="79" t="s">
        <v>17</v>
      </c>
      <c r="B52" s="79"/>
      <c r="C52" s="79"/>
      <c r="D52" s="79"/>
      <c r="E52" s="79"/>
      <c r="F52" s="79"/>
      <c r="G52" s="41">
        <v>16994</v>
      </c>
    </row>
    <row r="53" spans="1:11">
      <c r="A53" s="78" t="s">
        <v>14</v>
      </c>
      <c r="B53" s="78"/>
      <c r="C53" s="78"/>
      <c r="D53" s="78"/>
      <c r="E53" s="78"/>
      <c r="F53" s="78"/>
      <c r="G53" s="11">
        <f>SUM(G52)</f>
        <v>16994</v>
      </c>
      <c r="K53" s="31"/>
    </row>
    <row r="54" spans="1:11">
      <c r="A54" s="17"/>
      <c r="B54" s="17"/>
      <c r="C54" s="17"/>
      <c r="D54" s="17"/>
      <c r="E54" s="17"/>
      <c r="F54" s="17"/>
      <c r="G54" s="18"/>
      <c r="K54" s="31">
        <v>2477993.34</v>
      </c>
    </row>
    <row r="55" spans="1:11">
      <c r="A55" s="17"/>
      <c r="B55" s="17"/>
      <c r="C55" s="17"/>
      <c r="D55" s="17"/>
      <c r="E55" s="17"/>
      <c r="F55" s="17"/>
      <c r="G55" s="18"/>
      <c r="K55" s="31"/>
    </row>
    <row r="56" spans="1:11">
      <c r="A56" s="17"/>
      <c r="B56" s="17"/>
      <c r="C56" s="17"/>
      <c r="D56" s="17"/>
      <c r="E56" s="17"/>
      <c r="F56" s="17"/>
      <c r="G56" s="18"/>
      <c r="K56" s="31"/>
    </row>
    <row r="57" spans="1:11">
      <c r="A57" s="17"/>
      <c r="B57" s="17"/>
      <c r="C57" s="17"/>
      <c r="D57" s="17"/>
      <c r="E57" s="17"/>
      <c r="F57" s="17"/>
      <c r="G57" s="18"/>
      <c r="K57" s="31"/>
    </row>
    <row r="58" spans="1:11">
      <c r="A58" s="84"/>
      <c r="B58" s="84"/>
      <c r="C58" s="84"/>
      <c r="D58" s="84"/>
      <c r="E58" s="84"/>
      <c r="F58" s="84"/>
      <c r="K58" s="31">
        <v>-2367387.64</v>
      </c>
    </row>
    <row r="59" spans="1:11">
      <c r="A59" s="1" t="s">
        <v>2</v>
      </c>
      <c r="C59" s="77">
        <v>1000</v>
      </c>
      <c r="D59" s="77"/>
      <c r="K59" s="31">
        <f>SUM(K54:K58)</f>
        <v>110605.69999999972</v>
      </c>
    </row>
    <row r="60" spans="1:11">
      <c r="K60" s="31"/>
    </row>
    <row r="61" spans="1:11">
      <c r="A61" s="1" t="s">
        <v>3</v>
      </c>
      <c r="B61" s="77" t="s">
        <v>20</v>
      </c>
      <c r="C61" s="77"/>
      <c r="D61" s="77"/>
      <c r="E61" s="77"/>
      <c r="F61" s="77"/>
      <c r="G61" s="77"/>
    </row>
    <row r="62" spans="1:11">
      <c r="A62" s="84"/>
      <c r="B62" s="84"/>
      <c r="C62" s="84"/>
      <c r="D62" s="84"/>
      <c r="E62" s="84"/>
      <c r="F62" s="84"/>
    </row>
    <row r="63" spans="1:11">
      <c r="A63" s="78" t="s">
        <v>4</v>
      </c>
      <c r="B63" s="78"/>
      <c r="C63" s="78"/>
      <c r="D63" s="78"/>
      <c r="E63" s="78"/>
      <c r="F63" s="78"/>
      <c r="G63" s="10" t="s">
        <v>5</v>
      </c>
    </row>
    <row r="64" spans="1:11">
      <c r="A64" s="79" t="s">
        <v>21</v>
      </c>
      <c r="B64" s="79"/>
      <c r="C64" s="79"/>
      <c r="D64" s="79"/>
      <c r="E64" s="79"/>
      <c r="F64" s="79"/>
      <c r="G64" s="41">
        <v>300</v>
      </c>
    </row>
    <row r="65" spans="1:12">
      <c r="A65" s="78" t="s">
        <v>14</v>
      </c>
      <c r="B65" s="78"/>
      <c r="C65" s="78"/>
      <c r="D65" s="78"/>
      <c r="E65" s="78"/>
      <c r="F65" s="78"/>
      <c r="G65" s="11">
        <f>SUM(G64)</f>
        <v>300</v>
      </c>
    </row>
    <row r="66" spans="1:12">
      <c r="A66" s="89" t="s">
        <v>29</v>
      </c>
      <c r="B66" s="89"/>
      <c r="C66" s="89"/>
      <c r="D66" s="89"/>
      <c r="E66" s="89"/>
      <c r="F66" s="89"/>
      <c r="G66" s="12">
        <f>G24+G34+G44+G53+G65</f>
        <v>2496587.34</v>
      </c>
    </row>
    <row r="67" spans="1:12">
      <c r="A67" s="17"/>
      <c r="B67" s="17"/>
      <c r="C67" s="17"/>
      <c r="D67" s="17"/>
      <c r="E67" s="17"/>
      <c r="F67" s="17"/>
      <c r="G67" s="18"/>
    </row>
    <row r="68" spans="1:12">
      <c r="A68" s="1" t="s">
        <v>2</v>
      </c>
      <c r="C68" s="77">
        <v>12</v>
      </c>
      <c r="D68" s="77"/>
    </row>
    <row r="70" spans="1:12">
      <c r="A70" s="1" t="s">
        <v>3</v>
      </c>
      <c r="B70" s="77" t="s">
        <v>81</v>
      </c>
      <c r="C70" s="77"/>
      <c r="D70" s="77"/>
      <c r="E70" s="77"/>
      <c r="F70" s="77"/>
      <c r="G70" s="77"/>
    </row>
    <row r="72" spans="1:12">
      <c r="A72" s="78" t="s">
        <v>4</v>
      </c>
      <c r="B72" s="78"/>
      <c r="C72" s="78"/>
      <c r="D72" s="78"/>
      <c r="E72" s="78"/>
      <c r="F72" s="78"/>
      <c r="G72" s="2" t="s">
        <v>5</v>
      </c>
      <c r="K72" s="31"/>
    </row>
    <row r="73" spans="1:12">
      <c r="A73" s="92" t="s">
        <v>334</v>
      </c>
      <c r="B73" s="79"/>
      <c r="C73" s="79"/>
      <c r="D73" s="79"/>
      <c r="E73" s="79"/>
      <c r="F73" s="79"/>
      <c r="G73" s="41">
        <v>2147</v>
      </c>
      <c r="I73" s="31"/>
      <c r="K73" s="31"/>
    </row>
    <row r="74" spans="1:12">
      <c r="A74" s="85" t="s">
        <v>215</v>
      </c>
      <c r="B74" s="81"/>
      <c r="C74" s="81"/>
      <c r="D74" s="81"/>
      <c r="E74" s="81"/>
      <c r="F74" s="82"/>
      <c r="G74" s="41">
        <v>817</v>
      </c>
      <c r="K74" s="31"/>
      <c r="L74" s="66"/>
    </row>
    <row r="75" spans="1:12">
      <c r="A75" s="85" t="s">
        <v>335</v>
      </c>
      <c r="B75" s="81"/>
      <c r="C75" s="81"/>
      <c r="D75" s="81"/>
      <c r="E75" s="81"/>
      <c r="F75" s="82"/>
      <c r="G75" s="41">
        <v>65541</v>
      </c>
      <c r="K75" s="31"/>
    </row>
    <row r="76" spans="1:12">
      <c r="A76" s="92" t="s">
        <v>82</v>
      </c>
      <c r="B76" s="79"/>
      <c r="C76" s="79"/>
      <c r="D76" s="79"/>
      <c r="E76" s="79"/>
      <c r="F76" s="79"/>
      <c r="G76" s="41">
        <v>411981</v>
      </c>
      <c r="K76" s="31"/>
    </row>
    <row r="77" spans="1:12">
      <c r="A77" s="92" t="s">
        <v>336</v>
      </c>
      <c r="B77" s="79"/>
      <c r="C77" s="79"/>
      <c r="D77" s="79"/>
      <c r="E77" s="79"/>
      <c r="F77" s="79"/>
      <c r="G77" s="41">
        <v>640581</v>
      </c>
      <c r="K77" s="31"/>
    </row>
    <row r="78" spans="1:12">
      <c r="A78" s="92" t="s">
        <v>186</v>
      </c>
      <c r="B78" s="79"/>
      <c r="C78" s="79"/>
      <c r="D78" s="79"/>
      <c r="E78" s="79"/>
      <c r="F78" s="79"/>
      <c r="G78" s="41">
        <v>1947</v>
      </c>
    </row>
    <row r="79" spans="1:12">
      <c r="A79" s="85" t="s">
        <v>337</v>
      </c>
      <c r="B79" s="81"/>
      <c r="C79" s="81"/>
      <c r="D79" s="81"/>
      <c r="E79" s="81"/>
      <c r="F79" s="82"/>
      <c r="G79" s="41">
        <v>118821</v>
      </c>
    </row>
    <row r="80" spans="1:12">
      <c r="A80" s="85" t="s">
        <v>338</v>
      </c>
      <c r="B80" s="81"/>
      <c r="C80" s="81"/>
      <c r="D80" s="81"/>
      <c r="E80" s="81"/>
      <c r="F80" s="82"/>
      <c r="G80" s="41">
        <v>104251</v>
      </c>
    </row>
    <row r="81" spans="1:7">
      <c r="A81" s="85" t="s">
        <v>339</v>
      </c>
      <c r="B81" s="81"/>
      <c r="C81" s="81"/>
      <c r="D81" s="81"/>
      <c r="E81" s="81"/>
      <c r="F81" s="82"/>
      <c r="G81" s="41">
        <v>62802</v>
      </c>
    </row>
    <row r="82" spans="1:7">
      <c r="A82" s="78" t="s">
        <v>14</v>
      </c>
      <c r="B82" s="78"/>
      <c r="C82" s="78"/>
      <c r="D82" s="78"/>
      <c r="E82" s="78"/>
      <c r="F82" s="78"/>
      <c r="G82" s="6">
        <f>SUM(G73:G81)</f>
        <v>1408888</v>
      </c>
    </row>
    <row r="83" spans="1:7">
      <c r="A83" s="17"/>
      <c r="B83" s="17"/>
      <c r="C83" s="17"/>
      <c r="D83" s="17"/>
      <c r="E83" s="17"/>
      <c r="F83" s="17"/>
      <c r="G83" s="25"/>
    </row>
    <row r="84" spans="1:7">
      <c r="A84" s="1" t="s">
        <v>2</v>
      </c>
      <c r="C84" s="77">
        <v>12</v>
      </c>
      <c r="D84" s="77"/>
    </row>
    <row r="86" spans="1:7">
      <c r="A86" s="1" t="s">
        <v>3</v>
      </c>
      <c r="B86" s="77" t="s">
        <v>83</v>
      </c>
      <c r="C86" s="77"/>
      <c r="D86" s="77"/>
      <c r="E86" s="77"/>
      <c r="F86" s="77"/>
      <c r="G86" s="77"/>
    </row>
    <row r="88" spans="1:7">
      <c r="A88" s="78" t="s">
        <v>4</v>
      </c>
      <c r="B88" s="78"/>
      <c r="C88" s="78"/>
      <c r="D88" s="78"/>
      <c r="E88" s="78"/>
      <c r="F88" s="78"/>
      <c r="G88" s="2" t="s">
        <v>5</v>
      </c>
    </row>
    <row r="89" spans="1:7">
      <c r="A89" s="67" t="s">
        <v>340</v>
      </c>
      <c r="B89" s="68"/>
      <c r="C89" s="68"/>
      <c r="D89" s="68"/>
      <c r="E89" s="68"/>
      <c r="F89" s="69"/>
      <c r="G89" s="41">
        <v>47730</v>
      </c>
    </row>
    <row r="90" spans="1:7">
      <c r="A90" s="92" t="s">
        <v>341</v>
      </c>
      <c r="B90" s="92"/>
      <c r="C90" s="92"/>
      <c r="D90" s="92"/>
      <c r="E90" s="92"/>
      <c r="F90" s="92"/>
      <c r="G90" s="5">
        <v>15701</v>
      </c>
    </row>
    <row r="91" spans="1:7">
      <c r="A91" s="37" t="s">
        <v>346</v>
      </c>
      <c r="B91" s="38"/>
      <c r="C91" s="38"/>
      <c r="D91" s="38"/>
      <c r="E91" s="38"/>
      <c r="F91" s="39"/>
      <c r="G91" s="5">
        <v>6281</v>
      </c>
    </row>
    <row r="92" spans="1:7">
      <c r="A92" s="37" t="s">
        <v>347</v>
      </c>
      <c r="B92" s="38"/>
      <c r="C92" s="38"/>
      <c r="D92" s="38"/>
      <c r="E92" s="38"/>
      <c r="F92" s="39"/>
      <c r="G92" s="5">
        <v>6281</v>
      </c>
    </row>
    <row r="93" spans="1:7">
      <c r="A93" s="37" t="s">
        <v>349</v>
      </c>
      <c r="B93" s="38"/>
      <c r="C93" s="38"/>
      <c r="D93" s="38"/>
      <c r="E93" s="38"/>
      <c r="F93" s="39"/>
      <c r="G93" s="5">
        <v>6281</v>
      </c>
    </row>
    <row r="94" spans="1:7">
      <c r="A94" s="78" t="s">
        <v>14</v>
      </c>
      <c r="B94" s="78"/>
      <c r="C94" s="78"/>
      <c r="D94" s="78"/>
      <c r="E94" s="78"/>
      <c r="F94" s="78"/>
      <c r="G94" s="11">
        <f>SUM(G89:G93)</f>
        <v>82274</v>
      </c>
    </row>
    <row r="95" spans="1:7">
      <c r="A95" s="17"/>
      <c r="B95" s="17"/>
      <c r="C95" s="17"/>
      <c r="D95" s="17"/>
      <c r="E95" s="17"/>
      <c r="F95" s="17"/>
      <c r="G95" s="18"/>
    </row>
    <row r="96" spans="1:7">
      <c r="A96" s="1" t="s">
        <v>2</v>
      </c>
      <c r="C96" s="77">
        <v>12</v>
      </c>
      <c r="D96" s="77"/>
    </row>
    <row r="98" spans="1:7">
      <c r="A98" s="1" t="s">
        <v>3</v>
      </c>
      <c r="B98" s="115" t="s">
        <v>83</v>
      </c>
      <c r="C98" s="115"/>
      <c r="D98" s="115"/>
      <c r="E98" s="115"/>
      <c r="F98" s="115"/>
      <c r="G98" s="115"/>
    </row>
    <row r="100" spans="1:7">
      <c r="A100" s="78" t="s">
        <v>4</v>
      </c>
      <c r="B100" s="78"/>
      <c r="C100" s="78"/>
      <c r="D100" s="78"/>
      <c r="E100" s="78"/>
      <c r="F100" s="78"/>
      <c r="G100" s="2" t="s">
        <v>5</v>
      </c>
    </row>
    <row r="101" spans="1:7">
      <c r="A101" s="37" t="s">
        <v>343</v>
      </c>
      <c r="B101" s="38"/>
      <c r="C101" s="38"/>
      <c r="D101" s="38"/>
      <c r="E101" s="38"/>
      <c r="F101" s="39"/>
      <c r="G101" s="5">
        <v>46747</v>
      </c>
    </row>
    <row r="102" spans="1:7">
      <c r="A102" s="37" t="s">
        <v>344</v>
      </c>
      <c r="B102" s="38"/>
      <c r="C102" s="38"/>
      <c r="D102" s="38"/>
      <c r="E102" s="38"/>
      <c r="F102" s="39"/>
      <c r="G102" s="5">
        <v>5024</v>
      </c>
    </row>
    <row r="103" spans="1:7">
      <c r="A103" s="37" t="s">
        <v>345</v>
      </c>
      <c r="B103" s="38"/>
      <c r="C103" s="38"/>
      <c r="D103" s="38"/>
      <c r="E103" s="38"/>
      <c r="F103" s="39"/>
      <c r="G103" s="5">
        <v>10048</v>
      </c>
    </row>
    <row r="104" spans="1:7">
      <c r="A104" s="37" t="s">
        <v>348</v>
      </c>
      <c r="B104" s="38"/>
      <c r="C104" s="38"/>
      <c r="D104" s="38"/>
      <c r="E104" s="38"/>
      <c r="F104" s="39"/>
      <c r="G104" s="5">
        <v>6281</v>
      </c>
    </row>
    <row r="105" spans="1:7">
      <c r="A105" s="78" t="s">
        <v>14</v>
      </c>
      <c r="B105" s="78"/>
      <c r="C105" s="78"/>
      <c r="D105" s="78"/>
      <c r="E105" s="78"/>
      <c r="F105" s="78"/>
      <c r="G105" s="11">
        <f>SUM(G101:G104)</f>
        <v>68100</v>
      </c>
    </row>
    <row r="106" spans="1:7">
      <c r="A106" s="17"/>
      <c r="B106" s="17"/>
      <c r="C106" s="17"/>
      <c r="D106" s="17"/>
      <c r="E106" s="17"/>
      <c r="F106" s="17"/>
      <c r="G106" s="18"/>
    </row>
    <row r="107" spans="1:7">
      <c r="A107" s="17"/>
      <c r="B107" s="17"/>
      <c r="C107" s="17"/>
      <c r="D107" s="17"/>
      <c r="E107" s="17"/>
      <c r="F107" s="17"/>
      <c r="G107" s="18"/>
    </row>
    <row r="108" spans="1:7">
      <c r="A108" s="1" t="s">
        <v>2</v>
      </c>
      <c r="C108" s="77">
        <v>12</v>
      </c>
      <c r="D108" s="77"/>
    </row>
    <row r="110" spans="1:7">
      <c r="A110" s="1" t="s">
        <v>3</v>
      </c>
      <c r="B110" s="115" t="s">
        <v>83</v>
      </c>
      <c r="C110" s="115"/>
      <c r="D110" s="115"/>
      <c r="E110" s="115"/>
      <c r="F110" s="115"/>
      <c r="G110" s="115"/>
    </row>
    <row r="112" spans="1:7">
      <c r="A112" s="78" t="s">
        <v>4</v>
      </c>
      <c r="B112" s="78"/>
      <c r="C112" s="78"/>
      <c r="D112" s="78"/>
      <c r="E112" s="78"/>
      <c r="F112" s="78"/>
      <c r="G112" s="2" t="s">
        <v>5</v>
      </c>
    </row>
    <row r="113" spans="1:7">
      <c r="A113" s="37" t="s">
        <v>342</v>
      </c>
      <c r="B113" s="38"/>
      <c r="C113" s="38"/>
      <c r="D113" s="38"/>
      <c r="E113" s="38"/>
      <c r="F113" s="39"/>
      <c r="G113" s="5">
        <v>5276</v>
      </c>
    </row>
    <row r="114" spans="1:7">
      <c r="A114" s="78" t="s">
        <v>14</v>
      </c>
      <c r="B114" s="78"/>
      <c r="C114" s="78"/>
      <c r="D114" s="78"/>
      <c r="E114" s="78"/>
      <c r="F114" s="78"/>
      <c r="G114" s="11">
        <f>SUM(G113:G113)</f>
        <v>5276</v>
      </c>
    </row>
    <row r="115" spans="1:7">
      <c r="A115" s="17"/>
      <c r="B115" s="17"/>
      <c r="C115" s="17"/>
      <c r="D115" s="17"/>
      <c r="E115" s="17"/>
      <c r="F115" s="17"/>
      <c r="G115" s="18"/>
    </row>
    <row r="116" spans="1:7">
      <c r="A116" s="89" t="s">
        <v>84</v>
      </c>
      <c r="B116" s="89"/>
      <c r="C116" s="89"/>
      <c r="D116" s="89"/>
      <c r="E116" s="89"/>
      <c r="F116" s="89"/>
      <c r="G116" s="12">
        <f>G82+G94+G105+G114</f>
        <v>1564538</v>
      </c>
    </row>
    <row r="120" spans="1:7">
      <c r="A120" s="1" t="s">
        <v>2</v>
      </c>
      <c r="C120" s="77">
        <v>13</v>
      </c>
      <c r="D120" s="77"/>
    </row>
    <row r="122" spans="1:7">
      <c r="A122" s="1" t="s">
        <v>3</v>
      </c>
      <c r="B122" s="115" t="s">
        <v>85</v>
      </c>
      <c r="C122" s="115"/>
      <c r="D122" s="115"/>
      <c r="E122" s="115"/>
      <c r="F122" s="115"/>
      <c r="G122" s="115"/>
    </row>
    <row r="124" spans="1:7">
      <c r="A124" s="78" t="s">
        <v>4</v>
      </c>
      <c r="B124" s="78"/>
      <c r="C124" s="78"/>
      <c r="D124" s="78"/>
      <c r="E124" s="78"/>
      <c r="F124" s="78"/>
      <c r="G124" s="2" t="s">
        <v>5</v>
      </c>
    </row>
    <row r="125" spans="1:7">
      <c r="A125" s="92" t="s">
        <v>351</v>
      </c>
      <c r="B125" s="99"/>
      <c r="C125" s="99"/>
      <c r="D125" s="99"/>
      <c r="E125" s="99"/>
      <c r="F125" s="100"/>
      <c r="G125" s="41">
        <v>1000</v>
      </c>
    </row>
    <row r="126" spans="1:7">
      <c r="A126" s="78" t="s">
        <v>14</v>
      </c>
      <c r="B126" s="78"/>
      <c r="C126" s="78"/>
      <c r="D126" s="78"/>
      <c r="E126" s="78"/>
      <c r="F126" s="78"/>
      <c r="G126" s="6">
        <f>SUM(G125:G125)</f>
        <v>1000</v>
      </c>
    </row>
    <row r="127" spans="1:7">
      <c r="A127" s="91"/>
      <c r="B127" s="91"/>
      <c r="C127" s="91"/>
      <c r="D127" s="91"/>
      <c r="E127" s="91"/>
      <c r="F127" s="91"/>
      <c r="G127" s="8"/>
    </row>
    <row r="128" spans="1:7">
      <c r="A128" s="83"/>
      <c r="B128" s="83"/>
      <c r="C128" s="83"/>
      <c r="D128" s="83"/>
      <c r="E128" s="83"/>
      <c r="F128" s="83"/>
      <c r="G128" s="8"/>
    </row>
    <row r="129" spans="1:7">
      <c r="A129" s="1" t="s">
        <v>2</v>
      </c>
      <c r="C129" s="77">
        <v>13</v>
      </c>
      <c r="D129" s="77"/>
    </row>
    <row r="131" spans="1:7">
      <c r="A131" s="1" t="s">
        <v>3</v>
      </c>
      <c r="B131" s="115" t="s">
        <v>86</v>
      </c>
      <c r="C131" s="115"/>
      <c r="D131" s="115"/>
      <c r="E131" s="115"/>
      <c r="F131" s="115"/>
      <c r="G131" s="115"/>
    </row>
    <row r="133" spans="1:7">
      <c r="A133" s="78" t="s">
        <v>4</v>
      </c>
      <c r="B133" s="78"/>
      <c r="C133" s="78"/>
      <c r="D133" s="78"/>
      <c r="E133" s="78"/>
      <c r="F133" s="78"/>
      <c r="G133" s="2" t="s">
        <v>5</v>
      </c>
    </row>
    <row r="134" spans="1:7">
      <c r="A134" s="85" t="s">
        <v>350</v>
      </c>
      <c r="B134" s="86"/>
      <c r="C134" s="86"/>
      <c r="D134" s="86"/>
      <c r="E134" s="86"/>
      <c r="F134" s="87"/>
      <c r="G134" s="13">
        <v>6536</v>
      </c>
    </row>
    <row r="135" spans="1:7">
      <c r="A135" s="78" t="s">
        <v>14</v>
      </c>
      <c r="B135" s="78"/>
      <c r="C135" s="78"/>
      <c r="D135" s="78"/>
      <c r="E135" s="78"/>
      <c r="F135" s="78"/>
      <c r="G135" s="6">
        <f>SUM(G134:G134)</f>
        <v>6536</v>
      </c>
    </row>
    <row r="136" spans="1:7">
      <c r="A136" s="83"/>
      <c r="B136" s="83"/>
      <c r="C136" s="83"/>
      <c r="D136" s="83"/>
      <c r="E136" s="83"/>
      <c r="F136" s="83"/>
      <c r="G136" s="8"/>
    </row>
    <row r="137" spans="1:7">
      <c r="A137" s="89" t="s">
        <v>87</v>
      </c>
      <c r="B137" s="89"/>
      <c r="C137" s="89"/>
      <c r="D137" s="89"/>
      <c r="E137" s="89"/>
      <c r="F137" s="89"/>
      <c r="G137" s="12">
        <f>(G135+G126)</f>
        <v>7536</v>
      </c>
    </row>
    <row r="138" spans="1:7">
      <c r="A138" s="20"/>
      <c r="B138" s="20"/>
      <c r="C138" s="20"/>
      <c r="D138" s="20"/>
      <c r="E138" s="20"/>
      <c r="F138" s="20"/>
      <c r="G138" s="21"/>
    </row>
    <row r="139" spans="1:7">
      <c r="A139" s="20"/>
      <c r="B139" s="20"/>
      <c r="C139" s="20"/>
      <c r="D139" s="20"/>
      <c r="E139" s="20"/>
      <c r="F139" s="20"/>
      <c r="G139" s="21"/>
    </row>
    <row r="140" spans="1:7">
      <c r="A140" s="1" t="s">
        <v>2</v>
      </c>
      <c r="C140" s="77">
        <v>14</v>
      </c>
      <c r="D140" s="77"/>
    </row>
    <row r="142" spans="1:7">
      <c r="A142" s="1" t="s">
        <v>3</v>
      </c>
      <c r="B142" s="115" t="s">
        <v>88</v>
      </c>
      <c r="C142" s="115"/>
      <c r="D142" s="115"/>
      <c r="E142" s="115"/>
      <c r="F142" s="115"/>
      <c r="G142" s="115"/>
    </row>
    <row r="144" spans="1:7">
      <c r="A144" s="78" t="s">
        <v>4</v>
      </c>
      <c r="B144" s="78"/>
      <c r="C144" s="78"/>
      <c r="D144" s="78"/>
      <c r="E144" s="78"/>
      <c r="F144" s="78"/>
      <c r="G144" s="2" t="s">
        <v>5</v>
      </c>
    </row>
    <row r="145" spans="1:7">
      <c r="A145" s="85" t="s">
        <v>187</v>
      </c>
      <c r="B145" s="86"/>
      <c r="C145" s="86"/>
      <c r="D145" s="86"/>
      <c r="E145" s="86"/>
      <c r="F145" s="87"/>
      <c r="G145" s="13">
        <v>14231</v>
      </c>
    </row>
    <row r="146" spans="1:7">
      <c r="A146" s="37" t="s">
        <v>166</v>
      </c>
      <c r="B146" s="38"/>
      <c r="C146" s="38"/>
      <c r="D146" s="38"/>
      <c r="E146" s="38"/>
      <c r="F146" s="39"/>
      <c r="G146" s="13">
        <v>26916</v>
      </c>
    </row>
    <row r="147" spans="1:7">
      <c r="A147" s="85" t="s">
        <v>353</v>
      </c>
      <c r="B147" s="86"/>
      <c r="C147" s="86"/>
      <c r="D147" s="86"/>
      <c r="E147" s="86"/>
      <c r="F147" s="87"/>
      <c r="G147" s="13">
        <v>1985</v>
      </c>
    </row>
    <row r="148" spans="1:7">
      <c r="A148" s="85" t="s">
        <v>89</v>
      </c>
      <c r="B148" s="86"/>
      <c r="C148" s="86"/>
      <c r="D148" s="86"/>
      <c r="E148" s="86"/>
      <c r="F148" s="87"/>
      <c r="G148" s="13">
        <v>623838</v>
      </c>
    </row>
    <row r="149" spans="1:7">
      <c r="A149" s="85" t="s">
        <v>90</v>
      </c>
      <c r="B149" s="86"/>
      <c r="C149" s="86"/>
      <c r="D149" s="86"/>
      <c r="E149" s="86"/>
      <c r="F149" s="87"/>
      <c r="G149" s="13">
        <v>61358</v>
      </c>
    </row>
    <row r="150" spans="1:7">
      <c r="A150" s="85" t="s">
        <v>354</v>
      </c>
      <c r="B150" s="86"/>
      <c r="C150" s="86"/>
      <c r="D150" s="86"/>
      <c r="E150" s="86"/>
      <c r="F150" s="87"/>
      <c r="G150" s="13">
        <v>81643</v>
      </c>
    </row>
    <row r="151" spans="1:7">
      <c r="A151" s="85" t="s">
        <v>355</v>
      </c>
      <c r="B151" s="86"/>
      <c r="C151" s="86"/>
      <c r="D151" s="86"/>
      <c r="E151" s="86"/>
      <c r="F151" s="87"/>
      <c r="G151" s="13">
        <v>6281</v>
      </c>
    </row>
    <row r="152" spans="1:7">
      <c r="A152" s="78" t="s">
        <v>14</v>
      </c>
      <c r="B152" s="78"/>
      <c r="C152" s="78"/>
      <c r="D152" s="78"/>
      <c r="E152" s="78"/>
      <c r="F152" s="78"/>
      <c r="G152" s="10">
        <f>SUM(G145:G151)</f>
        <v>816252</v>
      </c>
    </row>
    <row r="153" spans="1:7">
      <c r="A153" s="101"/>
      <c r="B153" s="101"/>
      <c r="C153" s="101"/>
      <c r="D153" s="101"/>
      <c r="E153" s="101"/>
      <c r="F153" s="101"/>
      <c r="G153" s="14"/>
    </row>
    <row r="154" spans="1:7">
      <c r="A154" s="1" t="s">
        <v>2</v>
      </c>
      <c r="C154" s="77">
        <v>14</v>
      </c>
      <c r="D154" s="77"/>
    </row>
    <row r="156" spans="1:7">
      <c r="A156" s="1" t="s">
        <v>3</v>
      </c>
      <c r="B156" s="115" t="s">
        <v>91</v>
      </c>
      <c r="C156" s="115"/>
      <c r="D156" s="115"/>
      <c r="E156" s="115"/>
      <c r="F156" s="115"/>
      <c r="G156" s="115"/>
    </row>
    <row r="157" spans="1:7">
      <c r="A157" s="78" t="s">
        <v>4</v>
      </c>
      <c r="B157" s="78"/>
      <c r="C157" s="78"/>
      <c r="D157" s="78"/>
      <c r="E157" s="78"/>
      <c r="F157" s="78"/>
      <c r="G157" s="2" t="s">
        <v>5</v>
      </c>
    </row>
    <row r="158" spans="1:7">
      <c r="A158" s="85" t="s">
        <v>352</v>
      </c>
      <c r="B158" s="86"/>
      <c r="C158" s="86"/>
      <c r="D158" s="86"/>
      <c r="E158" s="86"/>
      <c r="F158" s="87"/>
      <c r="G158" s="13">
        <v>5024</v>
      </c>
    </row>
    <row r="159" spans="1:7">
      <c r="A159" s="78" t="s">
        <v>14</v>
      </c>
      <c r="B159" s="78"/>
      <c r="C159" s="78"/>
      <c r="D159" s="78"/>
      <c r="E159" s="78"/>
      <c r="F159" s="78"/>
      <c r="G159" s="10">
        <f>SUM(G158:G158)</f>
        <v>5024</v>
      </c>
    </row>
    <row r="160" spans="1:7">
      <c r="A160" s="88"/>
      <c r="B160" s="88"/>
      <c r="C160" s="88"/>
      <c r="D160" s="88"/>
      <c r="E160" s="88"/>
      <c r="F160" s="88"/>
      <c r="G160" s="9"/>
    </row>
    <row r="161" spans="1:7">
      <c r="A161" s="89" t="s">
        <v>95</v>
      </c>
      <c r="B161" s="89"/>
      <c r="C161" s="89"/>
      <c r="D161" s="89"/>
      <c r="E161" s="89"/>
      <c r="F161" s="89"/>
      <c r="G161" s="12">
        <f>(G152+G159)</f>
        <v>821276</v>
      </c>
    </row>
    <row r="162" spans="1:7">
      <c r="A162" s="60"/>
      <c r="B162" s="60"/>
      <c r="C162" s="60"/>
      <c r="D162" s="60"/>
      <c r="E162" s="60"/>
      <c r="F162" s="60"/>
      <c r="G162" s="59"/>
    </row>
    <row r="163" spans="1:7">
      <c r="A163" s="60"/>
      <c r="B163" s="60"/>
      <c r="C163" s="60"/>
      <c r="D163" s="60"/>
      <c r="E163" s="60"/>
      <c r="F163" s="60"/>
      <c r="G163" s="59"/>
    </row>
    <row r="164" spans="1:7">
      <c r="A164" s="1" t="s">
        <v>2</v>
      </c>
      <c r="C164" s="77">
        <v>15</v>
      </c>
      <c r="D164" s="77"/>
    </row>
    <row r="166" spans="1:7">
      <c r="A166" s="1" t="s">
        <v>3</v>
      </c>
      <c r="B166" s="115" t="s">
        <v>92</v>
      </c>
      <c r="C166" s="115"/>
      <c r="D166" s="115"/>
      <c r="E166" s="115"/>
      <c r="F166" s="115"/>
      <c r="G166" s="115"/>
    </row>
    <row r="168" spans="1:7">
      <c r="A168" s="78" t="s">
        <v>4</v>
      </c>
      <c r="B168" s="78"/>
      <c r="C168" s="78"/>
      <c r="D168" s="78"/>
      <c r="E168" s="78"/>
      <c r="F168" s="78"/>
      <c r="G168" s="2" t="s">
        <v>5</v>
      </c>
    </row>
    <row r="169" spans="1:7">
      <c r="A169" s="85" t="s">
        <v>188</v>
      </c>
      <c r="B169" s="86"/>
      <c r="C169" s="86"/>
      <c r="D169" s="86"/>
      <c r="E169" s="86"/>
      <c r="F169" s="87"/>
      <c r="G169" s="13">
        <v>6833</v>
      </c>
    </row>
    <row r="170" spans="1:7">
      <c r="A170" s="85" t="s">
        <v>356</v>
      </c>
      <c r="B170" s="86"/>
      <c r="C170" s="86"/>
      <c r="D170" s="86"/>
      <c r="E170" s="86"/>
      <c r="F170" s="87"/>
      <c r="G170" s="13">
        <v>6406</v>
      </c>
    </row>
    <row r="171" spans="1:7">
      <c r="A171" s="78" t="s">
        <v>14</v>
      </c>
      <c r="B171" s="78"/>
      <c r="C171" s="78"/>
      <c r="D171" s="78"/>
      <c r="E171" s="78"/>
      <c r="F171" s="78"/>
      <c r="G171" s="10">
        <f>SUM(G169:G170)</f>
        <v>13239</v>
      </c>
    </row>
    <row r="172" spans="1:7" s="22" customFormat="1">
      <c r="A172" s="17"/>
      <c r="B172" s="17"/>
      <c r="C172" s="17"/>
      <c r="D172" s="17"/>
      <c r="E172" s="17"/>
      <c r="F172" s="17"/>
      <c r="G172" s="19"/>
    </row>
    <row r="173" spans="1:7" s="22" customFormat="1">
      <c r="A173" s="89" t="s">
        <v>94</v>
      </c>
      <c r="B173" s="89"/>
      <c r="C173" s="89"/>
      <c r="D173" s="89"/>
      <c r="E173" s="89"/>
      <c r="F173" s="89"/>
      <c r="G173" s="12">
        <f>G171</f>
        <v>13239</v>
      </c>
    </row>
    <row r="174" spans="1:7" s="22" customFormat="1">
      <c r="A174" s="20"/>
      <c r="B174" s="20"/>
      <c r="C174" s="20"/>
      <c r="D174" s="20"/>
      <c r="E174" s="20"/>
      <c r="F174" s="20"/>
      <c r="G174" s="21"/>
    </row>
    <row r="175" spans="1:7" s="22" customFormat="1">
      <c r="A175" s="1" t="s">
        <v>2</v>
      </c>
      <c r="B175"/>
      <c r="C175" s="77">
        <v>16</v>
      </c>
      <c r="D175" s="77"/>
      <c r="E175"/>
      <c r="F175"/>
      <c r="G175"/>
    </row>
    <row r="176" spans="1:7" s="22" customFormat="1">
      <c r="A176"/>
      <c r="B176"/>
      <c r="C176"/>
      <c r="D176"/>
      <c r="E176"/>
      <c r="F176"/>
      <c r="G176"/>
    </row>
    <row r="177" spans="1:7" s="22" customFormat="1">
      <c r="A177" s="1" t="s">
        <v>3</v>
      </c>
      <c r="B177" s="77" t="s">
        <v>357</v>
      </c>
      <c r="C177" s="77"/>
      <c r="D177" s="77"/>
      <c r="E177" s="77"/>
      <c r="F177" s="77"/>
      <c r="G177" s="77"/>
    </row>
    <row r="178" spans="1:7" s="22" customFormat="1">
      <c r="A178" s="1"/>
      <c r="B178" s="16"/>
      <c r="C178" s="4"/>
      <c r="D178" s="4"/>
      <c r="E178" s="4"/>
      <c r="F178" s="4"/>
      <c r="G178" s="4"/>
    </row>
    <row r="179" spans="1:7" s="22" customFormat="1">
      <c r="A179" s="78" t="s">
        <v>4</v>
      </c>
      <c r="B179" s="78"/>
      <c r="C179" s="78"/>
      <c r="D179" s="78"/>
      <c r="E179" s="78"/>
      <c r="F179" s="78"/>
      <c r="G179" s="2" t="s">
        <v>5</v>
      </c>
    </row>
    <row r="180" spans="1:7" s="22" customFormat="1">
      <c r="A180" s="85" t="s">
        <v>358</v>
      </c>
      <c r="B180" s="86"/>
      <c r="C180" s="86"/>
      <c r="D180" s="86"/>
      <c r="E180" s="86"/>
      <c r="F180" s="87"/>
      <c r="G180" s="13">
        <v>6000</v>
      </c>
    </row>
    <row r="181" spans="1:7" s="22" customFormat="1">
      <c r="A181" s="85" t="s">
        <v>216</v>
      </c>
      <c r="B181" s="86"/>
      <c r="C181" s="86"/>
      <c r="D181" s="86"/>
      <c r="E181" s="86"/>
      <c r="F181" s="87"/>
      <c r="G181" s="13">
        <v>280</v>
      </c>
    </row>
    <row r="182" spans="1:7" s="22" customFormat="1">
      <c r="A182" s="78" t="s">
        <v>14</v>
      </c>
      <c r="B182" s="78"/>
      <c r="C182" s="78"/>
      <c r="D182" s="78"/>
      <c r="E182" s="78"/>
      <c r="F182" s="78"/>
      <c r="G182" s="10">
        <f>SUM(G180:G181)</f>
        <v>6280</v>
      </c>
    </row>
    <row r="183" spans="1:7" s="22" customFormat="1">
      <c r="A183" s="20"/>
      <c r="B183" s="20"/>
      <c r="C183" s="20"/>
      <c r="D183" s="20"/>
      <c r="E183" s="20"/>
      <c r="F183" s="20"/>
      <c r="G183" s="21"/>
    </row>
    <row r="184" spans="1:7" s="22" customFormat="1">
      <c r="A184" s="1" t="s">
        <v>2</v>
      </c>
      <c r="B184"/>
      <c r="C184" s="77">
        <v>16</v>
      </c>
      <c r="D184" s="77"/>
      <c r="E184"/>
      <c r="F184"/>
      <c r="G184"/>
    </row>
    <row r="185" spans="1:7" s="22" customFormat="1">
      <c r="A185"/>
      <c r="B185"/>
      <c r="C185"/>
      <c r="D185"/>
      <c r="E185"/>
      <c r="F185"/>
      <c r="G185"/>
    </row>
    <row r="186" spans="1:7" s="22" customFormat="1">
      <c r="A186" s="1" t="s">
        <v>3</v>
      </c>
      <c r="B186" s="77" t="s">
        <v>359</v>
      </c>
      <c r="C186" s="77"/>
      <c r="D186" s="77"/>
      <c r="E186" s="77"/>
      <c r="F186" s="77"/>
      <c r="G186" s="77"/>
    </row>
    <row r="187" spans="1:7" s="22" customFormat="1">
      <c r="A187" s="1"/>
      <c r="B187" s="16"/>
      <c r="C187" s="4"/>
      <c r="D187" s="4"/>
      <c r="E187" s="4"/>
      <c r="F187" s="4"/>
      <c r="G187" s="4"/>
    </row>
    <row r="188" spans="1:7" s="22" customFormat="1">
      <c r="A188" s="78" t="s">
        <v>4</v>
      </c>
      <c r="B188" s="78"/>
      <c r="C188" s="78"/>
      <c r="D188" s="78"/>
      <c r="E188" s="78"/>
      <c r="F188" s="78"/>
      <c r="G188" s="2" t="s">
        <v>5</v>
      </c>
    </row>
    <row r="189" spans="1:7" s="22" customFormat="1">
      <c r="A189" s="85" t="s">
        <v>145</v>
      </c>
      <c r="B189" s="86"/>
      <c r="C189" s="86"/>
      <c r="D189" s="86"/>
      <c r="E189" s="86"/>
      <c r="F189" s="87"/>
      <c r="G189" s="13">
        <v>2261</v>
      </c>
    </row>
    <row r="190" spans="1:7" s="22" customFormat="1">
      <c r="A190" s="78" t="s">
        <v>14</v>
      </c>
      <c r="B190" s="78"/>
      <c r="C190" s="78"/>
      <c r="D190" s="78"/>
      <c r="E190" s="78"/>
      <c r="F190" s="78"/>
      <c r="G190" s="10">
        <f>SUM(G189:G189)</f>
        <v>2261</v>
      </c>
    </row>
    <row r="191" spans="1:7" s="22" customFormat="1">
      <c r="A191" s="17"/>
      <c r="B191" s="17"/>
      <c r="C191" s="17"/>
      <c r="D191" s="17"/>
      <c r="E191" s="17"/>
      <c r="F191" s="17"/>
      <c r="G191" s="19"/>
    </row>
    <row r="192" spans="1:7" s="22" customFormat="1">
      <c r="A192" s="89" t="s">
        <v>100</v>
      </c>
      <c r="B192" s="89"/>
      <c r="C192" s="89"/>
      <c r="D192" s="89"/>
      <c r="E192" s="89"/>
      <c r="F192" s="89"/>
      <c r="G192" s="12">
        <f>(G190+G182)</f>
        <v>8541</v>
      </c>
    </row>
    <row r="193" spans="1:12" s="22" customFormat="1">
      <c r="A193" s="17"/>
      <c r="B193" s="17"/>
      <c r="C193" s="17"/>
      <c r="D193" s="17"/>
      <c r="E193" s="17"/>
      <c r="F193" s="17"/>
      <c r="G193" s="19"/>
    </row>
    <row r="194" spans="1:12" s="22" customFormat="1">
      <c r="A194" s="1" t="s">
        <v>2</v>
      </c>
      <c r="B194"/>
      <c r="C194" s="77">
        <v>11</v>
      </c>
      <c r="D194" s="77"/>
      <c r="E194"/>
      <c r="F194"/>
      <c r="G194"/>
      <c r="L194" s="70">
        <v>21800</v>
      </c>
    </row>
    <row r="195" spans="1:12" s="22" customFormat="1">
      <c r="A195" s="1" t="s">
        <v>3</v>
      </c>
      <c r="B195" s="77" t="s">
        <v>96</v>
      </c>
      <c r="C195" s="77"/>
      <c r="D195" s="77"/>
      <c r="E195" s="77"/>
      <c r="F195" s="77"/>
      <c r="G195" s="77"/>
      <c r="L195" s="71" t="e">
        <f>L194*#REF!</f>
        <v>#REF!</v>
      </c>
    </row>
    <row r="196" spans="1:12" s="22" customFormat="1">
      <c r="A196" s="1"/>
      <c r="B196" s="4"/>
      <c r="C196" s="4"/>
      <c r="D196" s="4"/>
      <c r="E196" s="4"/>
      <c r="F196" s="4"/>
      <c r="G196" s="4"/>
    </row>
    <row r="197" spans="1:12" s="22" customFormat="1">
      <c r="A197" s="78" t="s">
        <v>4</v>
      </c>
      <c r="B197" s="78"/>
      <c r="C197" s="78"/>
      <c r="D197" s="78"/>
      <c r="E197" s="78"/>
      <c r="F197" s="78"/>
      <c r="G197" s="2" t="s">
        <v>5</v>
      </c>
    </row>
    <row r="198" spans="1:12" s="22" customFormat="1">
      <c r="A198" s="85" t="s">
        <v>97</v>
      </c>
      <c r="B198" s="86"/>
      <c r="C198" s="86"/>
      <c r="D198" s="86"/>
      <c r="E198" s="86"/>
      <c r="F198" s="87"/>
      <c r="G198" s="13">
        <v>65400</v>
      </c>
    </row>
    <row r="199" spans="1:12" s="22" customFormat="1">
      <c r="A199" s="85" t="s">
        <v>98</v>
      </c>
      <c r="B199" s="86"/>
      <c r="C199" s="86"/>
      <c r="D199" s="86"/>
      <c r="E199" s="86"/>
      <c r="F199" s="87"/>
      <c r="G199" s="13">
        <v>24000</v>
      </c>
    </row>
    <row r="200" spans="1:12" s="22" customFormat="1">
      <c r="A200" s="78" t="s">
        <v>14</v>
      </c>
      <c r="B200" s="78"/>
      <c r="C200" s="78"/>
      <c r="D200" s="78"/>
      <c r="E200" s="78"/>
      <c r="F200" s="78"/>
      <c r="G200" s="10">
        <f>SUM(G198:G199)</f>
        <v>89400</v>
      </c>
    </row>
    <row r="201" spans="1:12" s="22" customFormat="1">
      <c r="A201" s="20"/>
      <c r="B201" s="20"/>
      <c r="C201" s="20"/>
      <c r="D201" s="20"/>
      <c r="E201" s="20"/>
      <c r="F201" s="20"/>
      <c r="G201" s="21"/>
    </row>
    <row r="202" spans="1:12" s="22" customFormat="1">
      <c r="A202" s="89" t="s">
        <v>76</v>
      </c>
      <c r="B202" s="89"/>
      <c r="C202" s="89"/>
      <c r="D202" s="89"/>
      <c r="E202" s="89"/>
      <c r="F202" s="89"/>
      <c r="G202" s="12">
        <f>(G200)</f>
        <v>89400</v>
      </c>
    </row>
    <row r="203" spans="1:12" s="22" customFormat="1">
      <c r="A203" s="20"/>
      <c r="B203" s="20"/>
      <c r="C203" s="20"/>
      <c r="D203" s="20"/>
      <c r="E203" s="20"/>
      <c r="F203" s="20"/>
      <c r="G203" s="21"/>
    </row>
    <row r="204" spans="1:12" s="22" customFormat="1">
      <c r="A204" s="1" t="s">
        <v>2</v>
      </c>
      <c r="B204"/>
      <c r="C204" s="77">
        <v>38</v>
      </c>
      <c r="D204" s="77"/>
      <c r="E204"/>
      <c r="F204"/>
      <c r="G204"/>
    </row>
    <row r="206" spans="1:12">
      <c r="A206" s="1" t="s">
        <v>3</v>
      </c>
      <c r="B206" s="77" t="s">
        <v>360</v>
      </c>
      <c r="C206" s="77"/>
      <c r="D206" s="77"/>
      <c r="E206" s="77"/>
      <c r="F206" s="77"/>
      <c r="G206" s="77"/>
    </row>
    <row r="207" spans="1:12">
      <c r="A207" s="1"/>
      <c r="B207" s="16"/>
      <c r="C207" s="4"/>
      <c r="D207" s="4"/>
      <c r="E207" s="4"/>
      <c r="F207" s="4"/>
      <c r="G207" s="4"/>
    </row>
    <row r="208" spans="1:12">
      <c r="A208" s="78" t="s">
        <v>4</v>
      </c>
      <c r="B208" s="78"/>
      <c r="C208" s="78"/>
      <c r="D208" s="78"/>
      <c r="E208" s="78"/>
      <c r="F208" s="78"/>
      <c r="G208" s="2" t="s">
        <v>5</v>
      </c>
    </row>
    <row r="209" spans="1:11">
      <c r="A209" s="122" t="s">
        <v>189</v>
      </c>
      <c r="B209" s="123"/>
      <c r="C209" s="123"/>
      <c r="D209" s="123"/>
      <c r="E209" s="123"/>
      <c r="F209" s="124"/>
      <c r="G209" s="54">
        <v>296902</v>
      </c>
    </row>
    <row r="210" spans="1:11">
      <c r="A210" s="122" t="s">
        <v>361</v>
      </c>
      <c r="B210" s="123"/>
      <c r="C210" s="123"/>
      <c r="D210" s="123"/>
      <c r="E210" s="123"/>
      <c r="F210" s="124"/>
      <c r="G210" s="54">
        <v>828986</v>
      </c>
    </row>
    <row r="211" spans="1:11">
      <c r="A211" s="122" t="s">
        <v>362</v>
      </c>
      <c r="B211" s="123"/>
      <c r="C211" s="123"/>
      <c r="D211" s="123"/>
      <c r="E211" s="123"/>
      <c r="F211" s="124"/>
      <c r="G211" s="54">
        <v>3769</v>
      </c>
    </row>
    <row r="212" spans="1:11">
      <c r="A212" s="78" t="s">
        <v>14</v>
      </c>
      <c r="B212" s="78"/>
      <c r="C212" s="78"/>
      <c r="D212" s="78"/>
      <c r="E212" s="78"/>
      <c r="F212" s="78"/>
      <c r="G212" s="10">
        <f>SUM(G209:G211)</f>
        <v>1129657</v>
      </c>
    </row>
    <row r="213" spans="1:11">
      <c r="A213" s="17"/>
      <c r="B213" s="17"/>
      <c r="C213" s="17"/>
      <c r="D213" s="17"/>
      <c r="E213" s="17"/>
      <c r="F213" s="17"/>
      <c r="G213" s="19"/>
    </row>
    <row r="214" spans="1:11">
      <c r="A214" s="1" t="s">
        <v>2</v>
      </c>
      <c r="C214" s="77">
        <v>38</v>
      </c>
      <c r="D214" s="77"/>
    </row>
    <row r="216" spans="1:11">
      <c r="A216" s="1" t="s">
        <v>3</v>
      </c>
      <c r="B216" s="77" t="s">
        <v>363</v>
      </c>
      <c r="C216" s="77"/>
      <c r="D216" s="77"/>
      <c r="E216" s="77"/>
      <c r="F216" s="77"/>
      <c r="G216" s="77"/>
      <c r="K216" s="31">
        <v>1132420.54</v>
      </c>
    </row>
    <row r="217" spans="1:11">
      <c r="A217" s="1"/>
      <c r="B217" s="16"/>
      <c r="C217" s="4"/>
      <c r="D217" s="4"/>
      <c r="E217" s="4"/>
      <c r="F217" s="4"/>
      <c r="G217" s="4"/>
      <c r="K217" s="31">
        <v>-1128652</v>
      </c>
    </row>
    <row r="218" spans="1:11">
      <c r="A218" s="78" t="s">
        <v>4</v>
      </c>
      <c r="B218" s="78"/>
      <c r="C218" s="78"/>
      <c r="D218" s="78"/>
      <c r="E218" s="78"/>
      <c r="F218" s="78"/>
      <c r="G218" s="2" t="s">
        <v>5</v>
      </c>
      <c r="K218" s="31">
        <f>SUM(K216:K217)</f>
        <v>3768.5400000000373</v>
      </c>
    </row>
    <row r="219" spans="1:11">
      <c r="A219" s="122" t="s">
        <v>364</v>
      </c>
      <c r="B219" s="123"/>
      <c r="C219" s="123"/>
      <c r="D219" s="123"/>
      <c r="E219" s="123"/>
      <c r="F219" s="124"/>
      <c r="G219" s="54">
        <v>2764</v>
      </c>
    </row>
    <row r="220" spans="1:11">
      <c r="A220" s="78" t="s">
        <v>14</v>
      </c>
      <c r="B220" s="78"/>
      <c r="C220" s="78"/>
      <c r="D220" s="78"/>
      <c r="E220" s="78"/>
      <c r="F220" s="78"/>
      <c r="G220" s="10">
        <f>SUM(G219:G219)</f>
        <v>2764</v>
      </c>
    </row>
    <row r="221" spans="1:11">
      <c r="A221" s="17"/>
      <c r="B221" s="17"/>
      <c r="C221" s="17"/>
      <c r="D221" s="17"/>
      <c r="E221" s="17"/>
      <c r="F221" s="17"/>
      <c r="G221" s="19"/>
    </row>
    <row r="222" spans="1:11">
      <c r="A222" s="89" t="s">
        <v>70</v>
      </c>
      <c r="B222" s="89"/>
      <c r="C222" s="89"/>
      <c r="D222" s="89"/>
      <c r="E222" s="89"/>
      <c r="F222" s="89"/>
      <c r="G222" s="12">
        <f>G212+G220</f>
        <v>1132421</v>
      </c>
    </row>
    <row r="223" spans="1:11">
      <c r="A223" s="17"/>
      <c r="B223" s="17"/>
      <c r="C223" s="17"/>
      <c r="D223" s="17"/>
      <c r="E223" s="17"/>
      <c r="F223" s="17"/>
      <c r="G223" s="19"/>
    </row>
    <row r="224" spans="1:11">
      <c r="A224" s="1" t="s">
        <v>2</v>
      </c>
      <c r="C224" s="77">
        <v>43</v>
      </c>
      <c r="D224" s="77"/>
    </row>
    <row r="226" spans="1:11">
      <c r="A226" s="1" t="s">
        <v>3</v>
      </c>
      <c r="B226" s="77" t="s">
        <v>365</v>
      </c>
      <c r="C226" s="77"/>
      <c r="D226" s="77"/>
      <c r="E226" s="77"/>
      <c r="F226" s="77"/>
      <c r="G226" s="77"/>
    </row>
    <row r="227" spans="1:11">
      <c r="A227" s="1"/>
      <c r="B227" s="16"/>
      <c r="C227" s="4"/>
      <c r="D227" s="4"/>
      <c r="E227" s="4"/>
      <c r="F227" s="4"/>
      <c r="G227" s="4"/>
      <c r="K227" s="31"/>
    </row>
    <row r="228" spans="1:11">
      <c r="A228" s="78" t="s">
        <v>4</v>
      </c>
      <c r="B228" s="78"/>
      <c r="C228" s="78"/>
      <c r="D228" s="78"/>
      <c r="E228" s="78"/>
      <c r="F228" s="78"/>
      <c r="G228" s="2" t="s">
        <v>5</v>
      </c>
      <c r="K228" s="31"/>
    </row>
    <row r="229" spans="1:11">
      <c r="A229" s="85" t="s">
        <v>366</v>
      </c>
      <c r="B229" s="86"/>
      <c r="C229" s="86"/>
      <c r="D229" s="86"/>
      <c r="E229" s="86"/>
      <c r="F229" s="87"/>
      <c r="G229" s="13">
        <v>15073</v>
      </c>
      <c r="K229" s="31"/>
    </row>
    <row r="230" spans="1:11">
      <c r="A230" s="78" t="s">
        <v>14</v>
      </c>
      <c r="B230" s="78"/>
      <c r="C230" s="78"/>
      <c r="D230" s="78"/>
      <c r="E230" s="78"/>
      <c r="F230" s="78"/>
      <c r="G230" s="10">
        <f>SUM(G229:G229)</f>
        <v>15073</v>
      </c>
      <c r="K230" s="31"/>
    </row>
    <row r="231" spans="1:11">
      <c r="A231" s="17"/>
      <c r="B231" s="17"/>
      <c r="C231" s="17"/>
      <c r="D231" s="17"/>
      <c r="E231" s="17"/>
      <c r="F231" s="17"/>
      <c r="G231" s="19"/>
      <c r="K231" s="31">
        <v>46375542</v>
      </c>
    </row>
    <row r="232" spans="1:11">
      <c r="A232" s="89" t="s">
        <v>168</v>
      </c>
      <c r="B232" s="89"/>
      <c r="C232" s="89"/>
      <c r="D232" s="89"/>
      <c r="E232" s="89"/>
      <c r="F232" s="89"/>
      <c r="G232" s="12">
        <f>(G230)</f>
        <v>15073</v>
      </c>
      <c r="K232" s="31">
        <v>-8343455</v>
      </c>
    </row>
    <row r="233" spans="1:11">
      <c r="A233" s="60"/>
      <c r="B233" s="60"/>
      <c r="C233" s="60"/>
      <c r="D233" s="60"/>
      <c r="E233" s="60"/>
      <c r="F233" s="60"/>
      <c r="G233" s="59"/>
      <c r="K233" s="31">
        <v>-1202173.77</v>
      </c>
    </row>
    <row r="234" spans="1:11">
      <c r="A234" s="60"/>
      <c r="B234" s="60"/>
      <c r="C234" s="60"/>
      <c r="D234" s="60"/>
      <c r="E234" s="60"/>
      <c r="F234" s="60"/>
      <c r="G234" s="59"/>
      <c r="K234" s="31">
        <v>-9487858</v>
      </c>
    </row>
    <row r="235" spans="1:11">
      <c r="A235" s="1" t="s">
        <v>2</v>
      </c>
      <c r="C235" s="77">
        <v>44</v>
      </c>
      <c r="D235" s="77"/>
      <c r="K235" s="31">
        <v>-8488812</v>
      </c>
    </row>
    <row r="236" spans="1:11">
      <c r="K236" s="31">
        <v>-221138</v>
      </c>
    </row>
    <row r="237" spans="1:11">
      <c r="A237" s="1" t="s">
        <v>3</v>
      </c>
      <c r="B237" s="77" t="s">
        <v>99</v>
      </c>
      <c r="C237" s="77"/>
      <c r="D237" s="77"/>
      <c r="E237" s="77"/>
      <c r="F237" s="77"/>
      <c r="G237" s="77"/>
      <c r="K237" s="31">
        <f>SUM(K231:K236)</f>
        <v>18632105.229999997</v>
      </c>
    </row>
    <row r="238" spans="1:11">
      <c r="A238" s="1"/>
      <c r="B238" s="16"/>
      <c r="C238" s="4"/>
      <c r="D238" s="4"/>
      <c r="E238" s="4"/>
      <c r="F238" s="4"/>
      <c r="G238" s="4"/>
      <c r="K238" s="31"/>
    </row>
    <row r="239" spans="1:11">
      <c r="A239" s="78" t="s">
        <v>4</v>
      </c>
      <c r="B239" s="78"/>
      <c r="C239" s="78"/>
      <c r="D239" s="78"/>
      <c r="E239" s="78"/>
      <c r="F239" s="78"/>
      <c r="G239" s="2" t="s">
        <v>5</v>
      </c>
      <c r="K239" s="31"/>
    </row>
    <row r="240" spans="1:11">
      <c r="A240" s="85" t="s">
        <v>367</v>
      </c>
      <c r="B240" s="86"/>
      <c r="C240" s="86"/>
      <c r="D240" s="86"/>
      <c r="E240" s="86"/>
      <c r="F240" s="87"/>
      <c r="G240" s="13">
        <v>50242</v>
      </c>
      <c r="K240" s="31"/>
    </row>
    <row r="241" spans="1:11">
      <c r="A241" s="78" t="s">
        <v>14</v>
      </c>
      <c r="B241" s="78"/>
      <c r="C241" s="78"/>
      <c r="D241" s="78"/>
      <c r="E241" s="78"/>
      <c r="F241" s="78"/>
      <c r="G241" s="10">
        <f>SUM(G240:G240)</f>
        <v>50242</v>
      </c>
      <c r="K241" s="31"/>
    </row>
    <row r="242" spans="1:11">
      <c r="A242" s="17"/>
      <c r="B242" s="17"/>
      <c r="C242" s="17"/>
      <c r="D242" s="17"/>
      <c r="E242" s="17"/>
      <c r="F242" s="17"/>
      <c r="G242" s="19"/>
      <c r="K242" s="31"/>
    </row>
    <row r="243" spans="1:11">
      <c r="A243" s="89" t="s">
        <v>368</v>
      </c>
      <c r="B243" s="89"/>
      <c r="C243" s="89"/>
      <c r="D243" s="89"/>
      <c r="E243" s="89"/>
      <c r="F243" s="89"/>
      <c r="G243" s="12">
        <f>(G241)</f>
        <v>50242</v>
      </c>
      <c r="K243" s="31"/>
    </row>
    <row r="244" spans="1:11">
      <c r="A244" s="60"/>
      <c r="B244" s="60"/>
      <c r="C244" s="60"/>
      <c r="D244" s="60"/>
      <c r="E244" s="60"/>
      <c r="F244" s="60"/>
      <c r="G244" s="59"/>
      <c r="K244" s="31"/>
    </row>
    <row r="245" spans="1:11">
      <c r="A245" s="17"/>
      <c r="B245" s="17"/>
      <c r="C245" s="17"/>
      <c r="D245" s="17"/>
      <c r="E245" s="17"/>
      <c r="F245" s="17"/>
      <c r="G245" s="19"/>
      <c r="K245" s="31"/>
    </row>
    <row r="246" spans="1:11">
      <c r="A246" s="1" t="s">
        <v>167</v>
      </c>
      <c r="F246" s="15">
        <f>G66+G116+G137+G161+G173+G192+G202+G222+G232+G243</f>
        <v>6198853.3399999999</v>
      </c>
      <c r="G246" s="32"/>
      <c r="K246" s="31"/>
    </row>
    <row r="247" spans="1:11">
      <c r="K247" s="31"/>
    </row>
    <row r="248" spans="1:11">
      <c r="A248" s="32"/>
      <c r="F248" s="31"/>
    </row>
    <row r="249" spans="1:11">
      <c r="F249" s="31"/>
    </row>
    <row r="250" spans="1:11">
      <c r="A250" s="32"/>
      <c r="F250" s="72"/>
    </row>
    <row r="251" spans="1:11">
      <c r="A251" s="35"/>
      <c r="B251" s="35"/>
      <c r="C251" s="35"/>
      <c r="D251" s="35"/>
      <c r="E251" s="35"/>
      <c r="F251" s="40"/>
    </row>
  </sheetData>
  <mergeCells count="155">
    <mergeCell ref="A180:F180"/>
    <mergeCell ref="B195:G195"/>
    <mergeCell ref="A161:F161"/>
    <mergeCell ref="A133:F133"/>
    <mergeCell ref="B131:G131"/>
    <mergeCell ref="A114:F114"/>
    <mergeCell ref="A127:F127"/>
    <mergeCell ref="C140:D140"/>
    <mergeCell ref="A126:F126"/>
    <mergeCell ref="A125:F125"/>
    <mergeCell ref="B86:G86"/>
    <mergeCell ref="A88:F88"/>
    <mergeCell ref="C84:D84"/>
    <mergeCell ref="A94:F94"/>
    <mergeCell ref="A90:F90"/>
    <mergeCell ref="A124:F124"/>
    <mergeCell ref="C120:D120"/>
    <mergeCell ref="C108:D108"/>
    <mergeCell ref="B110:G110"/>
    <mergeCell ref="A112:F112"/>
    <mergeCell ref="B30:G30"/>
    <mergeCell ref="A31:F31"/>
    <mergeCell ref="A27:F27"/>
    <mergeCell ref="C28:D28"/>
    <mergeCell ref="A22:F22"/>
    <mergeCell ref="A82:F82"/>
    <mergeCell ref="A34:F34"/>
    <mergeCell ref="A64:F64"/>
    <mergeCell ref="A75:F75"/>
    <mergeCell ref="A79:F79"/>
    <mergeCell ref="A80:F80"/>
    <mergeCell ref="A81:F81"/>
    <mergeCell ref="A51:F51"/>
    <mergeCell ref="A52:F52"/>
    <mergeCell ref="A53:F53"/>
    <mergeCell ref="C6:D6"/>
    <mergeCell ref="B8:G8"/>
    <mergeCell ref="A10:F10"/>
    <mergeCell ref="A11:F11"/>
    <mergeCell ref="C68:D68"/>
    <mergeCell ref="A76:F76"/>
    <mergeCell ref="B49:G49"/>
    <mergeCell ref="A50:F50"/>
    <mergeCell ref="A73:F73"/>
    <mergeCell ref="A74:F74"/>
    <mergeCell ref="A23:F23"/>
    <mergeCell ref="A19:F19"/>
    <mergeCell ref="A12:F12"/>
    <mergeCell ref="A13:F13"/>
    <mergeCell ref="A16:F16"/>
    <mergeCell ref="A17:F17"/>
    <mergeCell ref="A14:F14"/>
    <mergeCell ref="A15:F15"/>
    <mergeCell ref="A58:F58"/>
    <mergeCell ref="A20:F20"/>
    <mergeCell ref="A21:F21"/>
    <mergeCell ref="A24:F24"/>
    <mergeCell ref="A18:F18"/>
    <mergeCell ref="A25:F25"/>
    <mergeCell ref="A32:F32"/>
    <mergeCell ref="A33:F33"/>
    <mergeCell ref="A77:F77"/>
    <mergeCell ref="A78:F78"/>
    <mergeCell ref="B70:G70"/>
    <mergeCell ref="A72:F72"/>
    <mergeCell ref="C47:D47"/>
    <mergeCell ref="C38:D38"/>
    <mergeCell ref="A41:F41"/>
    <mergeCell ref="A42:F42"/>
    <mergeCell ref="A62:F62"/>
    <mergeCell ref="A63:F63"/>
    <mergeCell ref="A65:F65"/>
    <mergeCell ref="A66:F66"/>
    <mergeCell ref="A43:F43"/>
    <mergeCell ref="B40:G40"/>
    <mergeCell ref="C59:D59"/>
    <mergeCell ref="B61:G61"/>
    <mergeCell ref="A44:F44"/>
    <mergeCell ref="A189:F189"/>
    <mergeCell ref="A197:F197"/>
    <mergeCell ref="A168:F168"/>
    <mergeCell ref="A240:F240"/>
    <mergeCell ref="C175:D175"/>
    <mergeCell ref="B177:G177"/>
    <mergeCell ref="C235:D235"/>
    <mergeCell ref="B237:G237"/>
    <mergeCell ref="A170:F170"/>
    <mergeCell ref="A181:F181"/>
    <mergeCell ref="A239:F239"/>
    <mergeCell ref="A220:F220"/>
    <mergeCell ref="A202:F202"/>
    <mergeCell ref="A218:F218"/>
    <mergeCell ref="A230:F230"/>
    <mergeCell ref="A210:F210"/>
    <mergeCell ref="A212:F212"/>
    <mergeCell ref="A209:F209"/>
    <mergeCell ref="A208:F208"/>
    <mergeCell ref="A232:F232"/>
    <mergeCell ref="C224:D224"/>
    <mergeCell ref="B226:G226"/>
    <mergeCell ref="A228:F228"/>
    <mergeCell ref="A229:F229"/>
    <mergeCell ref="A241:F241"/>
    <mergeCell ref="A243:F243"/>
    <mergeCell ref="A222:F222"/>
    <mergeCell ref="A198:F198"/>
    <mergeCell ref="A199:F199"/>
    <mergeCell ref="A211:F211"/>
    <mergeCell ref="C214:D214"/>
    <mergeCell ref="B216:G216"/>
    <mergeCell ref="A219:F219"/>
    <mergeCell ref="B206:G206"/>
    <mergeCell ref="A171:F171"/>
    <mergeCell ref="B98:G98"/>
    <mergeCell ref="A100:F100"/>
    <mergeCell ref="C96:D96"/>
    <mergeCell ref="A148:F148"/>
    <mergeCell ref="A116:F116"/>
    <mergeCell ref="B122:G122"/>
    <mergeCell ref="A105:F105"/>
    <mergeCell ref="A147:F147"/>
    <mergeCell ref="A128:F128"/>
    <mergeCell ref="C129:D129"/>
    <mergeCell ref="A135:F135"/>
    <mergeCell ref="A134:F134"/>
    <mergeCell ref="A145:F145"/>
    <mergeCell ref="A136:F136"/>
    <mergeCell ref="A137:F137"/>
    <mergeCell ref="B142:G142"/>
    <mergeCell ref="A144:F144"/>
    <mergeCell ref="A149:F149"/>
    <mergeCell ref="A150:F150"/>
    <mergeCell ref="A152:F152"/>
    <mergeCell ref="A153:F153"/>
    <mergeCell ref="C154:D154"/>
    <mergeCell ref="A151:F151"/>
    <mergeCell ref="B166:G166"/>
    <mergeCell ref="C164:D164"/>
    <mergeCell ref="A179:F179"/>
    <mergeCell ref="C204:D204"/>
    <mergeCell ref="A182:F182"/>
    <mergeCell ref="A190:F190"/>
    <mergeCell ref="A200:F200"/>
    <mergeCell ref="A188:F188"/>
    <mergeCell ref="A192:F192"/>
    <mergeCell ref="C194:D194"/>
    <mergeCell ref="B156:G156"/>
    <mergeCell ref="A157:F157"/>
    <mergeCell ref="B186:G186"/>
    <mergeCell ref="C184:D184"/>
    <mergeCell ref="A173:F173"/>
    <mergeCell ref="A160:F160"/>
    <mergeCell ref="A158:F158"/>
    <mergeCell ref="A159:F159"/>
    <mergeCell ref="A169:F169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J17" sqref="J17"/>
    </sheetView>
  </sheetViews>
  <sheetFormatPr defaultRowHeight="12.75"/>
  <cols>
    <col min="5" max="5" width="23.28515625" customWidth="1"/>
    <col min="7" max="7" width="24.85546875" customWidth="1"/>
  </cols>
  <sheetData>
    <row r="1" spans="1:5">
      <c r="A1" s="32" t="s">
        <v>221</v>
      </c>
      <c r="B1" s="34"/>
      <c r="E1" s="31">
        <v>1364577.75</v>
      </c>
    </row>
    <row r="2" spans="1:5">
      <c r="E2" s="31"/>
    </row>
    <row r="3" spans="1:5">
      <c r="A3" t="s">
        <v>222</v>
      </c>
      <c r="E3" s="31">
        <v>882337</v>
      </c>
    </row>
    <row r="4" spans="1:5">
      <c r="E4" s="31"/>
    </row>
    <row r="5" spans="1:5">
      <c r="A5" t="s">
        <v>223</v>
      </c>
      <c r="E5" s="31">
        <v>1633835.04</v>
      </c>
    </row>
    <row r="6" spans="1:5">
      <c r="E6" s="31"/>
    </row>
    <row r="7" spans="1:5">
      <c r="A7" t="s">
        <v>224</v>
      </c>
      <c r="E7" s="31">
        <v>2062217</v>
      </c>
    </row>
    <row r="8" spans="1:5">
      <c r="E8" s="31"/>
    </row>
    <row r="9" spans="1:5">
      <c r="A9" t="s">
        <v>225</v>
      </c>
      <c r="E9" s="31">
        <v>5015703</v>
      </c>
    </row>
    <row r="10" spans="1:5">
      <c r="E10" s="31"/>
    </row>
    <row r="11" spans="1:5">
      <c r="A11" t="s">
        <v>226</v>
      </c>
      <c r="E11" s="31">
        <v>368665</v>
      </c>
    </row>
    <row r="12" spans="1:5">
      <c r="E12" s="31"/>
    </row>
    <row r="13" spans="1:5">
      <c r="A13" t="s">
        <v>227</v>
      </c>
      <c r="E13" s="31">
        <v>9692330</v>
      </c>
    </row>
    <row r="14" spans="1:5">
      <c r="E14" s="31"/>
    </row>
    <row r="15" spans="1:5">
      <c r="A15" t="s">
        <v>77</v>
      </c>
      <c r="E15" s="31">
        <v>5210932</v>
      </c>
    </row>
    <row r="16" spans="1:5">
      <c r="E16" s="31"/>
    </row>
    <row r="17" spans="1:5">
      <c r="A17" t="s">
        <v>228</v>
      </c>
      <c r="E17" s="31">
        <v>8167017.5300000003</v>
      </c>
    </row>
    <row r="18" spans="1:5">
      <c r="E18" s="31"/>
    </row>
    <row r="19" spans="1:5">
      <c r="A19" t="s">
        <v>37</v>
      </c>
      <c r="E19" s="31">
        <v>2523223</v>
      </c>
    </row>
    <row r="20" spans="1:5">
      <c r="E20" s="31"/>
    </row>
    <row r="21" spans="1:5">
      <c r="A21" t="s">
        <v>206</v>
      </c>
      <c r="E21" s="31">
        <v>978468</v>
      </c>
    </row>
    <row r="22" spans="1:5">
      <c r="E22" s="31"/>
    </row>
    <row r="23" spans="1:5">
      <c r="A23" s="1" t="s">
        <v>229</v>
      </c>
      <c r="B23" s="1"/>
      <c r="C23" s="1"/>
      <c r="D23" s="1"/>
      <c r="E23" s="36">
        <f>SUM(E1:E22)</f>
        <v>37899305.32</v>
      </c>
    </row>
    <row r="24" spans="1:5">
      <c r="E24" s="31"/>
    </row>
    <row r="25" spans="1:5">
      <c r="E25" s="31"/>
    </row>
    <row r="26" spans="1:5">
      <c r="E26" s="31"/>
    </row>
    <row r="27" spans="1:5">
      <c r="E27" s="31"/>
    </row>
  </sheetData>
  <phoneticPr fontId="4" type="noConversion"/>
  <pageMargins left="0.78740157499999996" right="0.78740157499999996" top="0.984251969" bottom="0.984251969" header="0.49212598499999999" footer="0.49212598499999999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CULTURA</vt:lpstr>
      <vt:lpstr>ASSISTÊNCIA</vt:lpstr>
      <vt:lpstr>AGRICULTURA</vt:lpstr>
      <vt:lpstr>OBRAS</vt:lpstr>
      <vt:lpstr>TOTAL</vt:lpstr>
    </vt:vector>
  </TitlesOfParts>
  <Company>casa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William</cp:lastModifiedBy>
  <cp:lastPrinted>2019-10-03T22:41:13Z</cp:lastPrinted>
  <dcterms:created xsi:type="dcterms:W3CDTF">2013-10-09T10:57:40Z</dcterms:created>
  <dcterms:modified xsi:type="dcterms:W3CDTF">2019-10-03T22:45:57Z</dcterms:modified>
</cp:coreProperties>
</file>