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0.40.2\Licitação\Licitação\Documentos Licitações 2025\PAC 2026\"/>
    </mc:Choice>
  </mc:AlternateContent>
  <bookViews>
    <workbookView xWindow="0" yWindow="0" windowWidth="16410" windowHeight="24960" tabRatio="870"/>
  </bookViews>
  <sheets>
    <sheet name="Mat. de Informática" sheetId="3" r:id="rId1"/>
    <sheet name="Mat. de Contrução e Madeir" sheetId="4" r:id="rId2"/>
    <sheet name="Mat. de Expediente" sheetId="5" r:id="rId3"/>
    <sheet name="Mat. Higiene e Limpeza" sheetId="6" r:id="rId4"/>
    <sheet name="Assessorias e Software" sheetId="7" r:id="rId5"/>
    <sheet name="Planos de Saúde " sheetId="16" r:id="rId6"/>
    <sheet name="Locação de Impressoras" sheetId="9" r:id="rId7"/>
    <sheet name="Seguros" sheetId="8" r:id="rId8"/>
    <sheet name="Obras e Instal." sheetId="12" r:id="rId9"/>
    <sheet name="Internet" sheetId="15" r:id="rId10"/>
    <sheet name="RPPS" sheetId="17" r:id="rId11"/>
    <sheet name="Gên. Alim. e Gás GLP" sheetId="18" r:id="rId12"/>
    <sheet name="Manutenções" sheetId="10" r:id="rId13"/>
    <sheet name="Leiloeiros" sheetId="23" r:id="rId14"/>
    <sheet name="Lavagens" sheetId="13" r:id="rId15"/>
    <sheet name="Serviços Bancários" sheetId="24" r:id="rId16"/>
    <sheet name="Locação Imóveis" sheetId="25" r:id="rId17"/>
    <sheet name="Publicidade" sheetId="26" r:id="rId18"/>
    <sheet name="Combustíveis" sheetId="27" r:id="rId19"/>
    <sheet name="Medicamentos" sheetId="28" r:id="rId20"/>
    <sheet name="Mat. Ambulatorial" sheetId="29" r:id="rId21"/>
    <sheet name="Mat. Odontológico" sheetId="30" r:id="rId22"/>
    <sheet name="Passagens" sheetId="31" r:id="rId23"/>
    <sheet name="Outros Serv. Terceiros" sheetId="32" r:id="rId24"/>
    <sheet name="Mat. manut. veículos" sheetId="33" r:id="rId25"/>
    <sheet name="Patrimônio" sheetId="34" r:id="rId26"/>
    <sheet name="Serviços Saúde" sheetId="35" r:id="rId27"/>
    <sheet name="Aquisição de bens" sheetId="36" r:id="rId28"/>
    <sheet name="Parcerias" sheetId="37" r:id="rId29"/>
    <sheet name="Serviço Socioassistencial" sheetId="38" r:id="rId30"/>
  </sheets>
  <definedNames>
    <definedName name="Rep0044_0014_1" localSheetId="23">'Outros Serv. Terceiros'!$B$10</definedName>
    <definedName name="UNIDADE">#REF!</definedName>
    <definedName name="UNIDADE_DE_MEDIDA">#REF!</definedName>
  </definedNames>
  <calcPr calcId="152511"/>
</workbook>
</file>

<file path=xl/calcChain.xml><?xml version="1.0" encoding="utf-8"?>
<calcChain xmlns="http://schemas.openxmlformats.org/spreadsheetml/2006/main">
  <c r="O9" i="4" l="1"/>
  <c r="S9" i="4"/>
  <c r="S18" i="3"/>
  <c r="S80" i="36" l="1"/>
  <c r="S81" i="36"/>
  <c r="S82" i="36"/>
  <c r="S83" i="36"/>
  <c r="S84" i="36"/>
  <c r="S85" i="36"/>
  <c r="S86" i="36"/>
  <c r="S87" i="36"/>
  <c r="S88" i="36"/>
  <c r="S89" i="36"/>
  <c r="S90" i="36"/>
  <c r="S91" i="36"/>
  <c r="S92" i="36"/>
  <c r="S93" i="36"/>
  <c r="S94" i="36"/>
  <c r="S95" i="36"/>
  <c r="S96" i="36"/>
  <c r="S97" i="36"/>
  <c r="S98" i="36"/>
  <c r="S99" i="36"/>
  <c r="S100" i="36"/>
  <c r="S101" i="36"/>
  <c r="S102" i="36"/>
  <c r="S103" i="36"/>
  <c r="S104" i="36"/>
  <c r="S105" i="36"/>
  <c r="S106" i="36"/>
  <c r="S57" i="36"/>
  <c r="S58" i="36"/>
  <c r="S59" i="36"/>
  <c r="S60" i="36"/>
  <c r="S61" i="36"/>
  <c r="S62" i="36"/>
  <c r="S63" i="36"/>
  <c r="S64" i="36"/>
  <c r="S65" i="36"/>
  <c r="S66" i="36"/>
  <c r="S67" i="36"/>
  <c r="S68" i="36"/>
  <c r="S69" i="36"/>
  <c r="S70" i="36"/>
  <c r="S71" i="36"/>
  <c r="S72" i="36"/>
  <c r="S73" i="36"/>
  <c r="S74" i="36"/>
  <c r="S75" i="36"/>
  <c r="S76" i="36"/>
  <c r="S77" i="36"/>
  <c r="S78" i="36"/>
  <c r="S79" i="36"/>
  <c r="S55" i="36"/>
  <c r="S56" i="36"/>
  <c r="S53" i="36"/>
  <c r="S54" i="36"/>
  <c r="S20" i="32" l="1"/>
  <c r="S19" i="32"/>
  <c r="S11" i="38"/>
  <c r="S10" i="38"/>
  <c r="S9" i="38"/>
  <c r="S38" i="36" l="1"/>
  <c r="S39" i="36"/>
  <c r="S40" i="36"/>
  <c r="S41" i="36"/>
  <c r="S42" i="36"/>
  <c r="S43" i="36"/>
  <c r="S44" i="36"/>
  <c r="S45" i="36"/>
  <c r="S46" i="36"/>
  <c r="S47" i="36"/>
  <c r="S48" i="36"/>
  <c r="S49" i="36"/>
  <c r="S50" i="36"/>
  <c r="S51" i="36"/>
  <c r="S52" i="36"/>
  <c r="S17" i="36"/>
  <c r="S18" i="36"/>
  <c r="S19" i="36"/>
  <c r="S20" i="36"/>
  <c r="S21" i="36"/>
  <c r="S22" i="36"/>
  <c r="S23" i="36"/>
  <c r="S24" i="36"/>
  <c r="S25" i="36"/>
  <c r="S26" i="36"/>
  <c r="S27" i="36"/>
  <c r="S28" i="36"/>
  <c r="S29" i="36"/>
  <c r="S30" i="36"/>
  <c r="S31" i="36"/>
  <c r="S32" i="36"/>
  <c r="S33" i="36"/>
  <c r="S34" i="36"/>
  <c r="S35" i="36"/>
  <c r="S36" i="36"/>
  <c r="S37" i="36"/>
  <c r="S16" i="36"/>
  <c r="S10" i="36"/>
  <c r="S11" i="36"/>
  <c r="S12" i="36"/>
  <c r="S13" i="36"/>
  <c r="S14" i="36"/>
  <c r="S15" i="36"/>
  <c r="S9" i="36"/>
  <c r="S182" i="18" l="1"/>
  <c r="S181" i="18"/>
  <c r="S180" i="18"/>
  <c r="S162" i="18"/>
  <c r="S177" i="18"/>
  <c r="S176" i="18"/>
  <c r="S174" i="18"/>
  <c r="S172" i="18"/>
  <c r="S165" i="18"/>
  <c r="S164" i="18"/>
  <c r="S163" i="18"/>
  <c r="S157" i="18"/>
  <c r="S156" i="18"/>
  <c r="S155" i="18"/>
  <c r="S154" i="18"/>
  <c r="S153" i="18"/>
  <c r="S152" i="18"/>
  <c r="S151" i="18"/>
  <c r="S148" i="18"/>
  <c r="S147" i="18"/>
  <c r="S146" i="18"/>
  <c r="S142" i="18"/>
  <c r="S140" i="18"/>
  <c r="S139" i="18"/>
  <c r="S136" i="18"/>
  <c r="S133" i="18"/>
  <c r="S135" i="18"/>
  <c r="S130" i="18"/>
  <c r="S127" i="18"/>
  <c r="S126" i="18"/>
  <c r="S125" i="18"/>
  <c r="S124" i="18"/>
  <c r="S123" i="18"/>
  <c r="S121" i="18"/>
  <c r="S120" i="18"/>
  <c r="S119" i="18"/>
  <c r="S117" i="18"/>
  <c r="S116" i="18"/>
  <c r="S115" i="18"/>
  <c r="S114" i="18"/>
  <c r="S112" i="18"/>
  <c r="S111" i="18"/>
  <c r="S110" i="18"/>
  <c r="S108" i="18"/>
  <c r="S107" i="18"/>
  <c r="S105" i="18"/>
  <c r="S104" i="18"/>
  <c r="S102" i="18"/>
  <c r="S101" i="18"/>
  <c r="S100" i="18"/>
  <c r="S96" i="18"/>
  <c r="S98" i="18"/>
  <c r="S95" i="18"/>
  <c r="S94" i="18"/>
  <c r="S93" i="18"/>
  <c r="S91" i="18"/>
  <c r="S88" i="18"/>
  <c r="S87" i="18"/>
  <c r="S86" i="18"/>
  <c r="S84" i="18"/>
  <c r="S81" i="18"/>
  <c r="S71" i="18"/>
  <c r="S79" i="18"/>
  <c r="S74" i="18"/>
  <c r="S72" i="18"/>
  <c r="S68" i="18"/>
  <c r="S67" i="18"/>
  <c r="S66" i="18"/>
  <c r="S64" i="18"/>
  <c r="S65" i="18"/>
  <c r="S63" i="18"/>
  <c r="S61" i="18"/>
  <c r="S60" i="18"/>
  <c r="S58" i="18"/>
  <c r="S51" i="18"/>
  <c r="S52" i="18"/>
  <c r="S53" i="18"/>
  <c r="S34" i="18" l="1"/>
  <c r="S33" i="18"/>
  <c r="S30" i="18"/>
  <c r="S23" i="18"/>
  <c r="S21" i="18"/>
  <c r="S17" i="18"/>
  <c r="S16" i="18"/>
  <c r="S15" i="18"/>
  <c r="S14" i="18"/>
  <c r="S49" i="29" l="1"/>
  <c r="S72" i="29"/>
  <c r="S73" i="29"/>
  <c r="S77" i="29"/>
  <c r="S78" i="29"/>
  <c r="S214" i="29"/>
  <c r="O142" i="5" l="1"/>
  <c r="S142" i="5" s="1"/>
  <c r="O143" i="5"/>
  <c r="S143" i="5" s="1"/>
  <c r="O138" i="5"/>
  <c r="S138" i="5" s="1"/>
  <c r="O139" i="5"/>
  <c r="S139" i="5" s="1"/>
  <c r="O136" i="5"/>
  <c r="S136" i="5" s="1"/>
  <c r="O137" i="5"/>
  <c r="S137" i="5" s="1"/>
  <c r="O134" i="5"/>
  <c r="S134" i="5" s="1"/>
  <c r="O130" i="5"/>
  <c r="S130" i="5" s="1"/>
  <c r="O126" i="5"/>
  <c r="S126" i="5" s="1"/>
  <c r="O123" i="5"/>
  <c r="S123" i="5" s="1"/>
  <c r="O121" i="5"/>
  <c r="S121" i="5" s="1"/>
  <c r="O120" i="5"/>
  <c r="S120" i="5" s="1"/>
  <c r="O119" i="5"/>
  <c r="S119" i="5" s="1"/>
  <c r="O118" i="5"/>
  <c r="S118" i="5" s="1"/>
  <c r="O115" i="5"/>
  <c r="S115" i="5" s="1"/>
  <c r="O116" i="5"/>
  <c r="S116" i="5" s="1"/>
  <c r="O109" i="5"/>
  <c r="S109" i="5" s="1"/>
  <c r="O209" i="4" l="1"/>
  <c r="S209" i="4" s="1"/>
  <c r="S11" i="27" l="1"/>
  <c r="S10" i="27"/>
  <c r="S9" i="27"/>
  <c r="O11" i="18" l="1"/>
  <c r="O10" i="18"/>
  <c r="O13" i="15" l="1"/>
  <c r="S13" i="15" s="1"/>
  <c r="O12" i="15"/>
  <c r="S12" i="15" s="1"/>
  <c r="O11" i="15"/>
  <c r="S11" i="15" s="1"/>
  <c r="O10" i="15"/>
  <c r="S10" i="15" s="1"/>
  <c r="O9" i="15"/>
  <c r="S9" i="15" s="1"/>
  <c r="S14" i="15" s="1"/>
  <c r="S15" i="15" s="1"/>
  <c r="O10" i="9" l="1"/>
  <c r="S10" i="9" s="1"/>
  <c r="O9" i="9"/>
  <c r="S9" i="9" s="1"/>
  <c r="S11" i="9" l="1"/>
  <c r="S59" i="6"/>
  <c r="O32" i="6"/>
  <c r="S32" i="6" s="1"/>
  <c r="O33" i="6"/>
  <c r="S33" i="6" s="1"/>
  <c r="O34" i="6"/>
  <c r="S34" i="6" s="1"/>
  <c r="O35" i="6"/>
  <c r="S35" i="6" s="1"/>
  <c r="O36" i="6"/>
  <c r="S36" i="6" s="1"/>
  <c r="O37" i="6"/>
  <c r="S37" i="6" s="1"/>
  <c r="O38" i="6"/>
  <c r="S38" i="6" s="1"/>
  <c r="O39" i="6"/>
  <c r="S39" i="6" s="1"/>
  <c r="O40" i="6"/>
  <c r="S40" i="6" s="1"/>
  <c r="O41" i="6"/>
  <c r="S41" i="6" s="1"/>
  <c r="O42" i="6"/>
  <c r="S42" i="6" s="1"/>
  <c r="O43" i="6"/>
  <c r="S43" i="6" s="1"/>
  <c r="O44" i="6"/>
  <c r="S44" i="6" s="1"/>
  <c r="O45" i="6"/>
  <c r="S45" i="6" s="1"/>
  <c r="O46" i="6"/>
  <c r="S46" i="6" s="1"/>
  <c r="O47" i="6"/>
  <c r="S47" i="6" s="1"/>
  <c r="O48" i="6"/>
  <c r="S48" i="6" s="1"/>
  <c r="O49" i="6"/>
  <c r="S49" i="6" s="1"/>
  <c r="O50" i="6"/>
  <c r="S50" i="6" s="1"/>
  <c r="O51" i="6"/>
  <c r="S51" i="6" s="1"/>
  <c r="O52" i="6"/>
  <c r="S52" i="6" s="1"/>
  <c r="O53" i="6"/>
  <c r="S53" i="6" s="1"/>
  <c r="O54" i="6"/>
  <c r="S54" i="6" s="1"/>
  <c r="O55" i="6"/>
  <c r="S55" i="6" s="1"/>
  <c r="O56" i="6"/>
  <c r="S56" i="6" s="1"/>
  <c r="O57" i="6"/>
  <c r="S57" i="6" s="1"/>
  <c r="O58" i="6"/>
  <c r="S58" i="6" s="1"/>
  <c r="O60" i="6"/>
  <c r="S60" i="6" s="1"/>
  <c r="O61" i="6"/>
  <c r="S61" i="6" s="1"/>
  <c r="O62" i="6"/>
  <c r="S62" i="6" s="1"/>
  <c r="O63" i="6"/>
  <c r="S63" i="6" s="1"/>
  <c r="O64" i="6"/>
  <c r="S64" i="6" s="1"/>
  <c r="O65" i="6"/>
  <c r="S65" i="6" s="1"/>
  <c r="O66" i="6"/>
  <c r="S66" i="6" s="1"/>
  <c r="O67" i="6"/>
  <c r="S67" i="6" s="1"/>
  <c r="O68" i="6"/>
  <c r="S68" i="6" s="1"/>
  <c r="O10" i="6"/>
  <c r="S10" i="6" s="1"/>
  <c r="O11" i="6"/>
  <c r="S11" i="6" s="1"/>
  <c r="O12" i="6"/>
  <c r="S12" i="6" s="1"/>
  <c r="O13" i="6"/>
  <c r="S13" i="6" s="1"/>
  <c r="O14" i="6"/>
  <c r="S14" i="6" s="1"/>
  <c r="O15" i="6"/>
  <c r="S15" i="6" s="1"/>
  <c r="O16" i="6"/>
  <c r="S16" i="6" s="1"/>
  <c r="O17" i="6"/>
  <c r="S17" i="6" s="1"/>
  <c r="O18" i="6"/>
  <c r="S18" i="6" s="1"/>
  <c r="O19" i="6"/>
  <c r="S19" i="6" s="1"/>
  <c r="O20" i="6"/>
  <c r="S20" i="6" s="1"/>
  <c r="O21" i="6"/>
  <c r="S21" i="6" s="1"/>
  <c r="O22" i="6"/>
  <c r="S22" i="6" s="1"/>
  <c r="O23" i="6"/>
  <c r="S23" i="6" s="1"/>
  <c r="O24" i="6"/>
  <c r="S24" i="6" s="1"/>
  <c r="O25" i="6"/>
  <c r="S25" i="6" s="1"/>
  <c r="O26" i="6"/>
  <c r="S26" i="6" s="1"/>
  <c r="O27" i="6"/>
  <c r="S27" i="6" s="1"/>
  <c r="O28" i="6"/>
  <c r="S28" i="6" s="1"/>
  <c r="O29" i="6"/>
  <c r="S29" i="6" s="1"/>
  <c r="O30" i="6"/>
  <c r="S30" i="6" s="1"/>
  <c r="O31" i="6"/>
  <c r="S31" i="6" s="1"/>
  <c r="O9" i="6"/>
  <c r="S9" i="6" s="1"/>
  <c r="S85" i="5"/>
  <c r="O27" i="5" l="1"/>
  <c r="S27" i="5" s="1"/>
  <c r="S18" i="5"/>
  <c r="S19" i="5"/>
  <c r="S20" i="5"/>
  <c r="S21" i="5"/>
  <c r="S13" i="5" l="1"/>
  <c r="S11" i="5"/>
  <c r="S9" i="5"/>
  <c r="S14" i="3"/>
  <c r="S12" i="3"/>
  <c r="S13" i="3"/>
  <c r="S10" i="3"/>
  <c r="S9" i="3"/>
  <c r="O25" i="5" l="1"/>
  <c r="S25" i="5" s="1"/>
  <c r="O26" i="5"/>
  <c r="S26" i="5" s="1"/>
  <c r="O28" i="5"/>
  <c r="S28" i="5" s="1"/>
  <c r="O29" i="5"/>
  <c r="O30" i="5"/>
  <c r="S30" i="5" s="1"/>
  <c r="O31" i="5"/>
  <c r="S31" i="5" s="1"/>
  <c r="O32" i="5"/>
  <c r="S32" i="5" s="1"/>
  <c r="O33" i="5"/>
  <c r="S33" i="5" s="1"/>
  <c r="O34" i="5"/>
  <c r="S34" i="5" s="1"/>
  <c r="O35" i="5"/>
  <c r="S35" i="5" s="1"/>
  <c r="O36" i="5"/>
  <c r="S36" i="5" s="1"/>
  <c r="O37" i="5"/>
  <c r="S37" i="5" s="1"/>
  <c r="O38" i="5"/>
  <c r="S38" i="5" s="1"/>
  <c r="O39" i="5"/>
  <c r="S39" i="5" s="1"/>
  <c r="O40" i="5"/>
  <c r="S40" i="5" s="1"/>
  <c r="O41" i="5"/>
  <c r="S41" i="5" s="1"/>
  <c r="O42" i="5"/>
  <c r="S42" i="5" s="1"/>
  <c r="O43" i="5"/>
  <c r="S43" i="5" s="1"/>
  <c r="O44" i="5"/>
  <c r="S44" i="5" s="1"/>
  <c r="O45" i="5"/>
  <c r="S45" i="5" s="1"/>
  <c r="O46" i="5"/>
  <c r="S46" i="5" s="1"/>
  <c r="O47" i="5"/>
  <c r="S47" i="5" s="1"/>
  <c r="O48" i="5"/>
  <c r="S48" i="5" s="1"/>
  <c r="O49" i="5"/>
  <c r="S49" i="5" s="1"/>
  <c r="O50" i="5"/>
  <c r="S50" i="5" s="1"/>
  <c r="O51" i="5"/>
  <c r="S51" i="5" s="1"/>
  <c r="O52" i="5"/>
  <c r="S52" i="5" s="1"/>
  <c r="O53" i="5"/>
  <c r="S53" i="5" s="1"/>
  <c r="O54" i="5"/>
  <c r="S54" i="5" s="1"/>
  <c r="O55" i="5"/>
  <c r="S55" i="5" s="1"/>
  <c r="O56" i="5"/>
  <c r="S56" i="5" s="1"/>
  <c r="O57" i="5"/>
  <c r="S57" i="5" s="1"/>
  <c r="O58" i="5"/>
  <c r="S58" i="5" s="1"/>
  <c r="O59" i="5"/>
  <c r="S59" i="5" s="1"/>
  <c r="O60" i="5"/>
  <c r="S60" i="5" s="1"/>
  <c r="O61" i="5"/>
  <c r="S61" i="5" s="1"/>
  <c r="O62" i="5"/>
  <c r="S62" i="5" s="1"/>
  <c r="O63" i="5"/>
  <c r="S63" i="5" s="1"/>
  <c r="O64" i="5"/>
  <c r="S64" i="5" s="1"/>
  <c r="O65" i="5"/>
  <c r="S65" i="5" s="1"/>
  <c r="O66" i="5"/>
  <c r="S66" i="5" s="1"/>
  <c r="O67" i="5"/>
  <c r="S67" i="5" s="1"/>
  <c r="O68" i="5"/>
  <c r="S68" i="5" s="1"/>
  <c r="O69" i="5"/>
  <c r="S69" i="5" s="1"/>
  <c r="O70" i="5"/>
  <c r="S70" i="5" s="1"/>
  <c r="O71" i="5"/>
  <c r="S71" i="5" s="1"/>
  <c r="O72" i="5"/>
  <c r="S72" i="5" s="1"/>
  <c r="O73" i="5"/>
  <c r="S73" i="5" s="1"/>
  <c r="O74" i="5"/>
  <c r="S74" i="5" s="1"/>
  <c r="O75" i="5"/>
  <c r="S75" i="5" s="1"/>
  <c r="O76" i="5"/>
  <c r="S76" i="5" s="1"/>
  <c r="O77" i="5"/>
  <c r="S77" i="5" s="1"/>
  <c r="O78" i="5"/>
  <c r="S78" i="5" s="1"/>
  <c r="O79" i="5"/>
  <c r="S79" i="5" s="1"/>
  <c r="O80" i="5"/>
  <c r="S80" i="5" s="1"/>
  <c r="O81" i="5"/>
  <c r="S81" i="5" s="1"/>
  <c r="O82" i="5"/>
  <c r="S82" i="5" s="1"/>
  <c r="O83" i="5"/>
  <c r="S83" i="5" s="1"/>
  <c r="O84" i="5"/>
  <c r="S84" i="5" s="1"/>
  <c r="O86" i="5"/>
  <c r="S86" i="5" s="1"/>
  <c r="O87" i="5"/>
  <c r="S87" i="5" s="1"/>
  <c r="O88" i="5"/>
  <c r="S88" i="5" s="1"/>
  <c r="O89" i="5"/>
  <c r="S89" i="5" s="1"/>
  <c r="O90" i="5"/>
  <c r="S90" i="5" s="1"/>
  <c r="O91" i="5"/>
  <c r="S91" i="5" s="1"/>
  <c r="O92" i="5"/>
  <c r="S92" i="5" s="1"/>
  <c r="O93" i="5"/>
  <c r="S93" i="5" s="1"/>
  <c r="O94" i="5"/>
  <c r="S94" i="5" s="1"/>
  <c r="O95" i="5"/>
  <c r="S95" i="5" s="1"/>
  <c r="O96" i="5"/>
  <c r="S96" i="5" s="1"/>
  <c r="O97" i="5"/>
  <c r="S97" i="5" s="1"/>
  <c r="O98" i="5"/>
  <c r="S98" i="5" s="1"/>
  <c r="O99" i="5"/>
  <c r="S99" i="5" s="1"/>
  <c r="O100" i="5"/>
  <c r="S100" i="5" s="1"/>
  <c r="O101" i="5"/>
  <c r="S101" i="5" s="1"/>
  <c r="O102" i="5"/>
  <c r="S102" i="5" s="1"/>
  <c r="O103" i="5"/>
  <c r="S103" i="5" s="1"/>
  <c r="O104" i="5"/>
  <c r="S104" i="5" s="1"/>
  <c r="O105" i="5"/>
  <c r="S105" i="5" s="1"/>
  <c r="O106" i="5"/>
  <c r="S106" i="5" s="1"/>
  <c r="O107" i="5"/>
  <c r="S107" i="5" s="1"/>
  <c r="O108" i="5"/>
  <c r="S108" i="5" s="1"/>
  <c r="O110" i="5"/>
  <c r="S110" i="5" s="1"/>
  <c r="O111" i="5"/>
  <c r="S111" i="5" s="1"/>
  <c r="O112" i="5"/>
  <c r="S112" i="5" s="1"/>
  <c r="O113" i="5"/>
  <c r="S113" i="5" s="1"/>
  <c r="O114" i="5"/>
  <c r="S114" i="5" s="1"/>
  <c r="O117" i="5"/>
  <c r="S117" i="5" s="1"/>
  <c r="O122" i="5"/>
  <c r="S122" i="5" s="1"/>
  <c r="O124" i="5"/>
  <c r="S124" i="5" s="1"/>
  <c r="O125" i="5"/>
  <c r="S125" i="5" s="1"/>
  <c r="O127" i="5"/>
  <c r="S127" i="5" s="1"/>
  <c r="O128" i="5"/>
  <c r="S128" i="5" s="1"/>
  <c r="O129" i="5"/>
  <c r="S129" i="5" s="1"/>
  <c r="O131" i="5"/>
  <c r="S131" i="5" s="1"/>
  <c r="O132" i="5"/>
  <c r="S132" i="5" s="1"/>
  <c r="O133" i="5"/>
  <c r="S133" i="5" s="1"/>
  <c r="O135" i="5"/>
  <c r="S135" i="5" s="1"/>
  <c r="O140" i="5"/>
  <c r="S140" i="5" s="1"/>
  <c r="O141" i="5"/>
  <c r="S141" i="5" s="1"/>
  <c r="O144" i="5"/>
  <c r="S144" i="5" s="1"/>
  <c r="O145" i="5"/>
  <c r="S145" i="5" s="1"/>
  <c r="O24" i="5"/>
  <c r="S24" i="5" s="1"/>
  <c r="O23" i="5"/>
  <c r="S23" i="5" s="1"/>
  <c r="O22" i="5"/>
  <c r="S22" i="5" s="1"/>
  <c r="O17" i="5"/>
  <c r="R17" i="5" s="1"/>
  <c r="O16" i="5"/>
  <c r="S16" i="5" s="1"/>
  <c r="O15" i="5"/>
  <c r="S15" i="5" s="1"/>
  <c r="O14" i="5"/>
  <c r="S14" i="5" s="1"/>
  <c r="O12" i="5"/>
  <c r="S12" i="5" s="1"/>
  <c r="O10" i="5"/>
  <c r="S10" i="5" s="1"/>
  <c r="O38" i="4"/>
  <c r="S38" i="4" s="1"/>
  <c r="O39" i="4"/>
  <c r="S39" i="4" s="1"/>
  <c r="O40" i="4"/>
  <c r="S40" i="4" s="1"/>
  <c r="O41" i="4"/>
  <c r="S41" i="4" s="1"/>
  <c r="O42" i="4"/>
  <c r="S42" i="4" s="1"/>
  <c r="O43" i="4"/>
  <c r="S43" i="4" s="1"/>
  <c r="O44" i="4"/>
  <c r="S44" i="4" s="1"/>
  <c r="O45" i="4"/>
  <c r="S45" i="4" s="1"/>
  <c r="O46" i="4"/>
  <c r="S46" i="4" s="1"/>
  <c r="O47" i="4"/>
  <c r="S47" i="4" s="1"/>
  <c r="O48" i="4"/>
  <c r="S48" i="4" s="1"/>
  <c r="O49" i="4"/>
  <c r="S49" i="4" s="1"/>
  <c r="O50" i="4"/>
  <c r="S50" i="4" s="1"/>
  <c r="O51" i="4"/>
  <c r="S51" i="4" s="1"/>
  <c r="O52" i="4"/>
  <c r="S52" i="4" s="1"/>
  <c r="O53" i="4"/>
  <c r="S53" i="4" s="1"/>
  <c r="O54" i="4"/>
  <c r="S54" i="4" s="1"/>
  <c r="O55" i="4"/>
  <c r="S55" i="4" s="1"/>
  <c r="O56" i="4"/>
  <c r="S56" i="4" s="1"/>
  <c r="O57" i="4"/>
  <c r="S57" i="4" s="1"/>
  <c r="O58" i="4"/>
  <c r="S58" i="4" s="1"/>
  <c r="O59" i="4"/>
  <c r="S59" i="4" s="1"/>
  <c r="O60" i="4"/>
  <c r="S60" i="4" s="1"/>
  <c r="O61" i="4"/>
  <c r="S61" i="4" s="1"/>
  <c r="O62" i="4"/>
  <c r="S62" i="4" s="1"/>
  <c r="O63" i="4"/>
  <c r="S63" i="4" s="1"/>
  <c r="O64" i="4"/>
  <c r="S64" i="4" s="1"/>
  <c r="O65" i="4"/>
  <c r="S65" i="4" s="1"/>
  <c r="O66" i="4"/>
  <c r="S66" i="4" s="1"/>
  <c r="O67" i="4"/>
  <c r="S67" i="4" s="1"/>
  <c r="O68" i="4"/>
  <c r="S68" i="4" s="1"/>
  <c r="O69" i="4"/>
  <c r="S69" i="4" s="1"/>
  <c r="O70" i="4"/>
  <c r="S70" i="4" s="1"/>
  <c r="O71" i="4"/>
  <c r="S71" i="4" s="1"/>
  <c r="O72" i="4"/>
  <c r="S72" i="4" s="1"/>
  <c r="O73" i="4"/>
  <c r="S73" i="4" s="1"/>
  <c r="O74" i="4"/>
  <c r="S74" i="4" s="1"/>
  <c r="O75" i="4"/>
  <c r="S75" i="4" s="1"/>
  <c r="O76" i="4"/>
  <c r="S76" i="4" s="1"/>
  <c r="O77" i="4"/>
  <c r="S77" i="4" s="1"/>
  <c r="O78" i="4"/>
  <c r="S78" i="4" s="1"/>
  <c r="O79" i="4"/>
  <c r="S79" i="4" s="1"/>
  <c r="O80" i="4"/>
  <c r="S80" i="4" s="1"/>
  <c r="O81" i="4"/>
  <c r="S81" i="4" s="1"/>
  <c r="O82" i="4"/>
  <c r="S82" i="4" s="1"/>
  <c r="O83" i="4"/>
  <c r="S83" i="4" s="1"/>
  <c r="O84" i="4"/>
  <c r="S84" i="4" s="1"/>
  <c r="O85" i="4"/>
  <c r="S85" i="4" s="1"/>
  <c r="O86" i="4"/>
  <c r="S86" i="4" s="1"/>
  <c r="O87" i="4"/>
  <c r="S87" i="4" s="1"/>
  <c r="O88" i="4"/>
  <c r="S88" i="4" s="1"/>
  <c r="O89" i="4"/>
  <c r="S89" i="4" s="1"/>
  <c r="O90" i="4"/>
  <c r="S90" i="4" s="1"/>
  <c r="O91" i="4"/>
  <c r="S91" i="4" s="1"/>
  <c r="O92" i="4"/>
  <c r="S92" i="4" s="1"/>
  <c r="O93" i="4"/>
  <c r="S93" i="4" s="1"/>
  <c r="O94" i="4"/>
  <c r="S94" i="4" s="1"/>
  <c r="O95" i="4"/>
  <c r="S95" i="4" s="1"/>
  <c r="O96" i="4"/>
  <c r="S96" i="4" s="1"/>
  <c r="O97" i="4"/>
  <c r="S97" i="4" s="1"/>
  <c r="O98" i="4"/>
  <c r="S98" i="4" s="1"/>
  <c r="O99" i="4"/>
  <c r="S99" i="4" s="1"/>
  <c r="O100" i="4"/>
  <c r="S100" i="4" s="1"/>
  <c r="O101" i="4"/>
  <c r="S101" i="4" s="1"/>
  <c r="O102" i="4"/>
  <c r="S102" i="4" s="1"/>
  <c r="O103" i="4"/>
  <c r="S103" i="4" s="1"/>
  <c r="O104" i="4"/>
  <c r="S104" i="4" s="1"/>
  <c r="O105" i="4"/>
  <c r="S105" i="4" s="1"/>
  <c r="O106" i="4"/>
  <c r="S106" i="4" s="1"/>
  <c r="O107" i="4"/>
  <c r="S107" i="4" s="1"/>
  <c r="O108" i="4"/>
  <c r="S108" i="4" s="1"/>
  <c r="O109" i="4"/>
  <c r="S109" i="4" s="1"/>
  <c r="O110" i="4"/>
  <c r="S110" i="4" s="1"/>
  <c r="O111" i="4"/>
  <c r="S111" i="4" s="1"/>
  <c r="O112" i="4"/>
  <c r="S112" i="4" s="1"/>
  <c r="O113" i="4"/>
  <c r="S113" i="4" s="1"/>
  <c r="O114" i="4"/>
  <c r="S114" i="4" s="1"/>
  <c r="O115" i="4"/>
  <c r="S115" i="4" s="1"/>
  <c r="O116" i="4"/>
  <c r="S116" i="4" s="1"/>
  <c r="O117" i="4"/>
  <c r="S117" i="4" s="1"/>
  <c r="O118" i="4"/>
  <c r="S118" i="4" s="1"/>
  <c r="O119" i="4"/>
  <c r="S119" i="4" s="1"/>
  <c r="O120" i="4"/>
  <c r="S120" i="4" s="1"/>
  <c r="O121" i="4"/>
  <c r="S121" i="4" s="1"/>
  <c r="O122" i="4"/>
  <c r="S122" i="4" s="1"/>
  <c r="O123" i="4"/>
  <c r="S123" i="4" s="1"/>
  <c r="O124" i="4"/>
  <c r="S124" i="4" s="1"/>
  <c r="O125" i="4"/>
  <c r="S125" i="4" s="1"/>
  <c r="O126" i="4"/>
  <c r="S126" i="4" s="1"/>
  <c r="O127" i="4"/>
  <c r="S127" i="4" s="1"/>
  <c r="O128" i="4"/>
  <c r="S128" i="4" s="1"/>
  <c r="O129" i="4"/>
  <c r="S129" i="4" s="1"/>
  <c r="O130" i="4"/>
  <c r="S130" i="4" s="1"/>
  <c r="O131" i="4"/>
  <c r="S131" i="4" s="1"/>
  <c r="O132" i="4"/>
  <c r="S132" i="4" s="1"/>
  <c r="O133" i="4"/>
  <c r="S133" i="4" s="1"/>
  <c r="O134" i="4"/>
  <c r="S134" i="4" s="1"/>
  <c r="O135" i="4"/>
  <c r="S135" i="4" s="1"/>
  <c r="O136" i="4"/>
  <c r="S136" i="4" s="1"/>
  <c r="O137" i="4"/>
  <c r="S137" i="4" s="1"/>
  <c r="O138" i="4"/>
  <c r="S138" i="4" s="1"/>
  <c r="O139" i="4"/>
  <c r="S139" i="4" s="1"/>
  <c r="O140" i="4"/>
  <c r="S140" i="4" s="1"/>
  <c r="O141" i="4"/>
  <c r="S141" i="4" s="1"/>
  <c r="O142" i="4"/>
  <c r="S142" i="4" s="1"/>
  <c r="O143" i="4"/>
  <c r="S143" i="4" s="1"/>
  <c r="O144" i="4"/>
  <c r="S144" i="4" s="1"/>
  <c r="O145" i="4"/>
  <c r="S145" i="4" s="1"/>
  <c r="O146" i="4"/>
  <c r="S146" i="4" s="1"/>
  <c r="O147" i="4"/>
  <c r="S147" i="4" s="1"/>
  <c r="O148" i="4"/>
  <c r="S148" i="4" s="1"/>
  <c r="O149" i="4"/>
  <c r="S149" i="4" s="1"/>
  <c r="O150" i="4"/>
  <c r="S150" i="4" s="1"/>
  <c r="O151" i="4"/>
  <c r="S151" i="4" s="1"/>
  <c r="O152" i="4"/>
  <c r="S152" i="4" s="1"/>
  <c r="O153" i="4"/>
  <c r="S153" i="4" s="1"/>
  <c r="O154" i="4"/>
  <c r="S154" i="4" s="1"/>
  <c r="O155" i="4"/>
  <c r="S155" i="4" s="1"/>
  <c r="O156" i="4"/>
  <c r="S156" i="4" s="1"/>
  <c r="O157" i="4"/>
  <c r="S157" i="4" s="1"/>
  <c r="O158" i="4"/>
  <c r="S158" i="4" s="1"/>
  <c r="O159" i="4"/>
  <c r="S159" i="4" s="1"/>
  <c r="O160" i="4"/>
  <c r="S160" i="4" s="1"/>
  <c r="O161" i="4"/>
  <c r="S161" i="4" s="1"/>
  <c r="O162" i="4"/>
  <c r="S162" i="4" s="1"/>
  <c r="O163" i="4"/>
  <c r="S163" i="4" s="1"/>
  <c r="O164" i="4"/>
  <c r="S164" i="4" s="1"/>
  <c r="O165" i="4"/>
  <c r="S165" i="4" s="1"/>
  <c r="O166" i="4"/>
  <c r="S166" i="4" s="1"/>
  <c r="O167" i="4"/>
  <c r="S167" i="4" s="1"/>
  <c r="O168" i="4"/>
  <c r="S168" i="4" s="1"/>
  <c r="O169" i="4"/>
  <c r="S169" i="4" s="1"/>
  <c r="O170" i="4"/>
  <c r="S170" i="4" s="1"/>
  <c r="O171" i="4"/>
  <c r="S171" i="4" s="1"/>
  <c r="O172" i="4"/>
  <c r="S172" i="4" s="1"/>
  <c r="O173" i="4"/>
  <c r="S173" i="4" s="1"/>
  <c r="O174" i="4"/>
  <c r="S174" i="4" s="1"/>
  <c r="O175" i="4"/>
  <c r="S175" i="4" s="1"/>
  <c r="O176" i="4"/>
  <c r="S176" i="4" s="1"/>
  <c r="O177" i="4"/>
  <c r="S177" i="4" s="1"/>
  <c r="O178" i="4"/>
  <c r="S178" i="4" s="1"/>
  <c r="O179" i="4"/>
  <c r="S179" i="4" s="1"/>
  <c r="O180" i="4"/>
  <c r="S180" i="4" s="1"/>
  <c r="O181" i="4"/>
  <c r="S181" i="4" s="1"/>
  <c r="O182" i="4"/>
  <c r="S182" i="4" s="1"/>
  <c r="O183" i="4"/>
  <c r="S183" i="4" s="1"/>
  <c r="O184" i="4"/>
  <c r="S184" i="4" s="1"/>
  <c r="O185" i="4"/>
  <c r="S185" i="4" s="1"/>
  <c r="O186" i="4"/>
  <c r="S186" i="4" s="1"/>
  <c r="O187" i="4"/>
  <c r="S187" i="4" s="1"/>
  <c r="O188" i="4"/>
  <c r="S188" i="4" s="1"/>
  <c r="O189" i="4"/>
  <c r="S189" i="4" s="1"/>
  <c r="O190" i="4"/>
  <c r="S190" i="4" s="1"/>
  <c r="O191" i="4"/>
  <c r="S191" i="4" s="1"/>
  <c r="O192" i="4"/>
  <c r="S192" i="4" s="1"/>
  <c r="O193" i="4"/>
  <c r="S193" i="4" s="1"/>
  <c r="O194" i="4"/>
  <c r="S194" i="4" s="1"/>
  <c r="O195" i="4"/>
  <c r="S195" i="4" s="1"/>
  <c r="O196" i="4"/>
  <c r="S196" i="4" s="1"/>
  <c r="O197" i="4"/>
  <c r="S197" i="4" s="1"/>
  <c r="O198" i="4"/>
  <c r="S198" i="4" s="1"/>
  <c r="O199" i="4"/>
  <c r="S199" i="4" s="1"/>
  <c r="O200" i="4"/>
  <c r="S200" i="4" s="1"/>
  <c r="O201" i="4"/>
  <c r="S201" i="4" s="1"/>
  <c r="O202" i="4"/>
  <c r="S202" i="4" s="1"/>
  <c r="O203" i="4"/>
  <c r="S203" i="4" s="1"/>
  <c r="O204" i="4"/>
  <c r="S204" i="4" s="1"/>
  <c r="O205" i="4"/>
  <c r="S205" i="4" s="1"/>
  <c r="O206" i="4"/>
  <c r="S206" i="4" s="1"/>
  <c r="O207" i="4"/>
  <c r="S207" i="4" s="1"/>
  <c r="O208" i="4"/>
  <c r="S208" i="4" s="1"/>
  <c r="O210" i="4"/>
  <c r="S210" i="4" s="1"/>
  <c r="O211" i="4"/>
  <c r="S211" i="4" s="1"/>
  <c r="O212" i="4"/>
  <c r="S212" i="4" s="1"/>
  <c r="O213" i="4"/>
  <c r="S213" i="4" s="1"/>
  <c r="O214" i="4"/>
  <c r="S214" i="4" s="1"/>
  <c r="O215" i="4"/>
  <c r="S215" i="4" s="1"/>
  <c r="O216" i="4"/>
  <c r="S216" i="4" s="1"/>
  <c r="O217" i="4"/>
  <c r="S217" i="4" s="1"/>
  <c r="O218" i="4"/>
  <c r="S218" i="4" s="1"/>
  <c r="O219" i="4"/>
  <c r="S219" i="4" s="1"/>
  <c r="O220" i="4"/>
  <c r="S220" i="4" s="1"/>
  <c r="O221" i="4"/>
  <c r="S221" i="4" s="1"/>
  <c r="O222" i="4"/>
  <c r="S222" i="4" s="1"/>
  <c r="O223" i="4"/>
  <c r="S223" i="4" s="1"/>
  <c r="O224" i="4"/>
  <c r="S224" i="4" s="1"/>
  <c r="O225" i="4"/>
  <c r="S225" i="4" s="1"/>
  <c r="O226" i="4"/>
  <c r="S226" i="4" s="1"/>
  <c r="O227" i="4"/>
  <c r="S227" i="4" s="1"/>
  <c r="O228" i="4"/>
  <c r="S228" i="4" s="1"/>
  <c r="O229" i="4"/>
  <c r="S229" i="4" s="1"/>
  <c r="O230" i="4"/>
  <c r="S230" i="4" s="1"/>
  <c r="O231" i="4"/>
  <c r="S231" i="4" s="1"/>
  <c r="O232" i="4"/>
  <c r="S232" i="4" s="1"/>
  <c r="O233" i="4"/>
  <c r="S233" i="4" s="1"/>
  <c r="O234" i="4"/>
  <c r="S234" i="4" s="1"/>
  <c r="O235" i="4"/>
  <c r="S235" i="4" s="1"/>
  <c r="O236" i="4"/>
  <c r="S236" i="4" s="1"/>
  <c r="O237" i="4"/>
  <c r="S237" i="4" s="1"/>
  <c r="O238" i="4"/>
  <c r="S238" i="4" s="1"/>
  <c r="O239" i="4"/>
  <c r="S239" i="4" s="1"/>
  <c r="O240" i="4"/>
  <c r="S240" i="4" s="1"/>
  <c r="O241" i="4"/>
  <c r="S241" i="4" s="1"/>
  <c r="O242" i="4"/>
  <c r="S242" i="4" s="1"/>
  <c r="O243" i="4"/>
  <c r="S243" i="4" s="1"/>
  <c r="O244" i="4"/>
  <c r="S244" i="4" s="1"/>
  <c r="O245" i="4"/>
  <c r="S245" i="4" s="1"/>
  <c r="O246" i="4"/>
  <c r="S246" i="4" s="1"/>
  <c r="O247" i="4"/>
  <c r="S247" i="4" s="1"/>
  <c r="O248" i="4"/>
  <c r="S248" i="4" s="1"/>
  <c r="O249" i="4"/>
  <c r="S249" i="4" s="1"/>
  <c r="O250" i="4"/>
  <c r="S250" i="4" s="1"/>
  <c r="O251" i="4"/>
  <c r="S251" i="4" s="1"/>
  <c r="O252" i="4"/>
  <c r="S252" i="4" s="1"/>
  <c r="O253" i="4"/>
  <c r="S253" i="4" s="1"/>
  <c r="O254" i="4"/>
  <c r="S254" i="4" s="1"/>
  <c r="O255" i="4"/>
  <c r="S255" i="4" s="1"/>
  <c r="O256" i="4"/>
  <c r="S256" i="4" s="1"/>
  <c r="O257" i="4"/>
  <c r="S257" i="4" s="1"/>
  <c r="O258" i="4"/>
  <c r="S258" i="4" s="1"/>
  <c r="O259" i="4"/>
  <c r="S259" i="4" s="1"/>
  <c r="O260" i="4"/>
  <c r="S260" i="4" s="1"/>
  <c r="O261" i="4"/>
  <c r="S261" i="4" s="1"/>
  <c r="O262" i="4"/>
  <c r="S262" i="4" s="1"/>
  <c r="O263" i="4"/>
  <c r="S263" i="4" s="1"/>
  <c r="O264" i="4"/>
  <c r="S264" i="4" s="1"/>
  <c r="O265" i="4"/>
  <c r="S265" i="4" s="1"/>
  <c r="O266" i="4"/>
  <c r="S266" i="4" s="1"/>
  <c r="O267" i="4"/>
  <c r="S267" i="4" s="1"/>
  <c r="O268" i="4"/>
  <c r="S268" i="4" s="1"/>
  <c r="O269" i="4"/>
  <c r="S269" i="4" s="1"/>
  <c r="O270" i="4"/>
  <c r="S270" i="4" s="1"/>
  <c r="O271" i="4"/>
  <c r="S271" i="4" s="1"/>
  <c r="O272" i="4"/>
  <c r="S272" i="4" s="1"/>
  <c r="O273" i="4"/>
  <c r="S273" i="4" s="1"/>
  <c r="O274" i="4"/>
  <c r="S274" i="4" s="1"/>
  <c r="O275" i="4"/>
  <c r="S275" i="4" s="1"/>
  <c r="O276" i="4"/>
  <c r="S276" i="4" s="1"/>
  <c r="O277" i="4"/>
  <c r="S277" i="4" s="1"/>
  <c r="O278" i="4"/>
  <c r="S278" i="4" s="1"/>
  <c r="O279" i="4"/>
  <c r="S279" i="4" s="1"/>
  <c r="O280" i="4"/>
  <c r="S280" i="4" s="1"/>
  <c r="O281" i="4"/>
  <c r="S281" i="4" s="1"/>
  <c r="O282" i="4"/>
  <c r="S282" i="4" s="1"/>
  <c r="O283" i="4"/>
  <c r="S283" i="4" s="1"/>
  <c r="O284" i="4"/>
  <c r="S284" i="4" s="1"/>
  <c r="O285" i="4"/>
  <c r="S285" i="4" s="1"/>
  <c r="O286" i="4"/>
  <c r="S286" i="4" s="1"/>
  <c r="O287" i="4"/>
  <c r="S287" i="4" s="1"/>
  <c r="O288" i="4"/>
  <c r="S288" i="4" s="1"/>
  <c r="O289" i="4"/>
  <c r="S289" i="4" s="1"/>
  <c r="O290" i="4"/>
  <c r="S290" i="4" s="1"/>
  <c r="O291" i="4"/>
  <c r="S291" i="4" s="1"/>
  <c r="O292" i="4"/>
  <c r="S292" i="4" s="1"/>
  <c r="O293" i="4"/>
  <c r="S293" i="4" s="1"/>
  <c r="O294" i="4"/>
  <c r="S294" i="4" s="1"/>
  <c r="O295" i="4"/>
  <c r="S295" i="4" s="1"/>
  <c r="O296" i="4"/>
  <c r="S296" i="4" s="1"/>
  <c r="O297" i="4"/>
  <c r="S297" i="4" s="1"/>
  <c r="O298" i="4"/>
  <c r="S298" i="4" s="1"/>
  <c r="O299" i="4"/>
  <c r="S299" i="4" s="1"/>
  <c r="O300" i="4"/>
  <c r="S300" i="4" s="1"/>
  <c r="O301" i="4"/>
  <c r="S301" i="4" s="1"/>
  <c r="O302" i="4"/>
  <c r="S302" i="4" s="1"/>
  <c r="O303" i="4"/>
  <c r="S303" i="4" s="1"/>
  <c r="O304" i="4"/>
  <c r="S304" i="4" s="1"/>
  <c r="O305" i="4"/>
  <c r="S305" i="4" s="1"/>
  <c r="O306" i="4"/>
  <c r="S306" i="4" s="1"/>
  <c r="O37" i="4"/>
  <c r="S37" i="4" s="1"/>
  <c r="O28" i="4"/>
  <c r="S28" i="4" s="1"/>
  <c r="O29" i="4"/>
  <c r="S29" i="4" s="1"/>
  <c r="O30" i="4"/>
  <c r="S30" i="4" s="1"/>
  <c r="O31" i="4"/>
  <c r="S31" i="4" s="1"/>
  <c r="O32" i="4"/>
  <c r="S32" i="4" s="1"/>
  <c r="O33" i="4"/>
  <c r="S33" i="4" s="1"/>
  <c r="O34" i="4"/>
  <c r="S34" i="4" s="1"/>
  <c r="O35" i="4"/>
  <c r="S35" i="4" s="1"/>
  <c r="O36" i="4"/>
  <c r="S36" i="4" s="1"/>
  <c r="O27" i="4"/>
  <c r="S27" i="4" s="1"/>
  <c r="O26" i="4"/>
  <c r="S26" i="4" s="1"/>
  <c r="O25" i="4"/>
  <c r="S25" i="4" s="1"/>
  <c r="O24" i="4"/>
  <c r="S24" i="4" s="1"/>
  <c r="O23" i="4"/>
  <c r="S23" i="4" s="1"/>
  <c r="O22" i="4"/>
  <c r="S22" i="4" s="1"/>
  <c r="O21" i="4"/>
  <c r="S21" i="4" s="1"/>
  <c r="O20" i="4"/>
  <c r="S20" i="4" s="1"/>
  <c r="O19" i="4"/>
  <c r="S19" i="4" s="1"/>
  <c r="O18" i="4"/>
  <c r="S18" i="4" s="1"/>
  <c r="O17" i="4"/>
  <c r="S17" i="4" s="1"/>
  <c r="O16" i="4"/>
  <c r="S16" i="4" s="1"/>
  <c r="O15" i="4"/>
  <c r="S15" i="4" s="1"/>
  <c r="O14" i="4"/>
  <c r="S14" i="4" s="1"/>
  <c r="O13" i="4"/>
  <c r="S13" i="4" s="1"/>
  <c r="O12" i="4"/>
  <c r="S12" i="4" s="1"/>
  <c r="O11" i="4"/>
  <c r="S11" i="4" s="1"/>
  <c r="O10" i="4"/>
  <c r="S10" i="4" s="1"/>
  <c r="S29" i="5" l="1"/>
  <c r="S17" i="5"/>
</calcChain>
</file>

<file path=xl/sharedStrings.xml><?xml version="1.0" encoding="utf-8"?>
<sst xmlns="http://schemas.openxmlformats.org/spreadsheetml/2006/main" count="8398" uniqueCount="1793">
  <si>
    <t>PLANEJAMENTO DE COMPRAS - MUNICÍPIO XXXX</t>
  </si>
  <si>
    <t>SUBELEMENTO</t>
  </si>
  <si>
    <t>DESCRIÇÃO DO ITEM</t>
  </si>
  <si>
    <t>UNIDADE DE MEDIDA</t>
  </si>
  <si>
    <t>ADMINISTRAÇÃO</t>
  </si>
  <si>
    <t>AGRICULTURA</t>
  </si>
  <si>
    <t>EDUCAÇÃO</t>
  </si>
  <si>
    <t>SAÚDE</t>
  </si>
  <si>
    <t>QUANTIDADE TOTAL</t>
  </si>
  <si>
    <t>CULTURA</t>
  </si>
  <si>
    <t>OBRAS</t>
  </si>
  <si>
    <t>UNIDADE</t>
  </si>
  <si>
    <t>ADESIVO PLÁSTICO P/PVC INC. BISN. 75G</t>
  </si>
  <si>
    <t>ARAME RECOZIDO 14</t>
  </si>
  <si>
    <t>ARAME RECOZIDO 18 AWG</t>
  </si>
  <si>
    <t>BOLSA DE LIGAÇÃO VASO</t>
  </si>
  <si>
    <t>BRITA Nº 1</t>
  </si>
  <si>
    <t>BROCA MADEIRA N° 5,5 MM AÇO RÁPIDO</t>
  </si>
  <si>
    <t>BROCA MADEIRA N° 6 MM AÇO RÁPIDO</t>
  </si>
  <si>
    <t>BROCA VIDEA N° 10 MM</t>
  </si>
  <si>
    <t>BROCA VIDEA N° 12 MM</t>
  </si>
  <si>
    <t>BROCA VIDEA N° 5 MM</t>
  </si>
  <si>
    <t>BROCA VIDEA N° 6 MM</t>
  </si>
  <si>
    <t>BROCA VIDEA N° 8 MM</t>
  </si>
  <si>
    <t>BUCHA N°6</t>
  </si>
  <si>
    <t>BUCHA Nº 8</t>
  </si>
  <si>
    <t>CAIXA CONDULETE 4 X 2”</t>
  </si>
  <si>
    <t>CAIXA DE DESCARGA</t>
  </si>
  <si>
    <t>CAIXA DE LUZ DUPLA 60 X 80</t>
  </si>
  <si>
    <t>CAIXA PLÁSTICA PARA MASSA</t>
  </si>
  <si>
    <t>CAIXA PRETA PVC 4X2</t>
  </si>
  <si>
    <t>CAL EXTRA 20 KG</t>
  </si>
  <si>
    <t>CHAPA PARA SINALIZAÇÃO Nº 18, 50 X 50</t>
  </si>
  <si>
    <t>CHAPA PARA SINALIZAÇÃO Nº 18, 50 X 70</t>
  </si>
  <si>
    <t>CHAVE PHILIPS 5/16” X 8”</t>
  </si>
  <si>
    <t>COLHER DE PEDREIRO Nº 08</t>
  </si>
  <si>
    <t>COLHER DE PEDREIRO Nº 10</t>
  </si>
  <si>
    <t>CONJUNTO LAV C/COLUNA (PIA) E VASO SANITÁRIO</t>
  </si>
  <si>
    <t>CORDA NYLON 6 MM</t>
  </si>
  <si>
    <t>CUMEEIRA 6 MM 15°</t>
  </si>
  <si>
    <t>CURVA PVC ESGOTO 100 MM</t>
  </si>
  <si>
    <t>DESEMPENADEIRA AÇO DENTADA GR</t>
  </si>
  <si>
    <t>DESEMPENADEIRA PLÁSTICA 22X34CM</t>
  </si>
  <si>
    <t>DISCO DE CORTE 9" CONTINUO DIAMANTADO PARA CONCRETO</t>
  </si>
  <si>
    <t>DISCO DE CORTE PARA AÇO INOX 9"</t>
  </si>
  <si>
    <t>DISCO FLAP 4,5” GRÃO 80</t>
  </si>
  <si>
    <t>DISCO FLAP 9” GRÃO 60</t>
  </si>
  <si>
    <t>DISJUNTOR MONOFÁSICO 25A</t>
  </si>
  <si>
    <t>ESCOVA DE AÇO COM CABO</t>
  </si>
  <si>
    <t>ESMERILHADEIRA ANG. 7' 220 V</t>
  </si>
  <si>
    <t>ESPAÇADOR 4 MM C/ 100 PEÇAS</t>
  </si>
  <si>
    <t>EXTENSOR PARA ROLO 3,00 M</t>
  </si>
  <si>
    <t>FECHADURA CROMADA EXTERNA</t>
  </si>
  <si>
    <t>FECHADURA CROMADA INTERNA</t>
  </si>
  <si>
    <t>FITA CREPE 18MMX50M</t>
  </si>
  <si>
    <t>FITA CREPE 48MMX50M</t>
  </si>
  <si>
    <t>FORMÃO CHANFRADO 3/8</t>
  </si>
  <si>
    <t>HIDROASFALTO 3,6 KG</t>
  </si>
  <si>
    <t>IMPERMEABILIZANTE 3,6 L</t>
  </si>
  <si>
    <t>ISOLADOR PLÁSTICO Nº 30</t>
  </si>
  <si>
    <t>JANELA METÁLICA VENEZIANA/VIDRO CORRER 1,00 X 1,20 M</t>
  </si>
  <si>
    <t>JOGO DE MARCO 3X2X14 PINUS</t>
  </si>
  <si>
    <t>LÂMINA PARA SERRA CIRCULAR 24 DENTES 4,5</t>
  </si>
  <si>
    <t>LIXA MADEIRA GRÃO 100 – ROLO 45M</t>
  </si>
  <si>
    <t>LIXA MADEIRA GRÃO 80- ROLO 45M</t>
  </si>
  <si>
    <t>LUVA DE CORRER 25 MM</t>
  </si>
  <si>
    <t>MANGUEIRA CORRUGADA 3/4</t>
  </si>
  <si>
    <t>MARRETA 2 KG COM CABO EM MADEIRA</t>
  </si>
  <si>
    <t>MARTELO GRANDE 34 MM</t>
  </si>
  <si>
    <t>MASSA CORRIDA 18L</t>
  </si>
  <si>
    <t>PÁ DE CONCHA COM CABO EM MADEIRA 1,20M</t>
  </si>
  <si>
    <t>PARAFUSO TELHA FIBROC. C/ ARRUELA DE BORRACHA</t>
  </si>
  <si>
    <t>PEDRA ALICERCE ARENITO 45 X 23 X 0,13</t>
  </si>
  <si>
    <t>PINCEL 2,5''</t>
  </si>
  <si>
    <t>PISO CERÂMICO 50X50 CLASSE A</t>
  </si>
  <si>
    <t>PREGO TELHEIRO 900G.</t>
  </si>
  <si>
    <t>RÉGUA DE PEDREIRO EM ALUMÍNIO 25X50X2000MM UNIDADE</t>
  </si>
  <si>
    <t>REJUNTE 1 KG</t>
  </si>
  <si>
    <t>RODA FORRO PVC 6M</t>
  </si>
  <si>
    <t>ROLDANA FERRO COM GANCHO 14 CM</t>
  </si>
  <si>
    <t>ROLO DE LÃ DE CARNEIRO 9 CM</t>
  </si>
  <si>
    <t>ROLO DE LÃ DE CARNEIRO 23 CM</t>
  </si>
  <si>
    <t>ROLO DE LÃ DE CARNEIRO 5 CM</t>
  </si>
  <si>
    <t>SERRA MÁRMORE 45/8 220 V</t>
  </si>
  <si>
    <t>SOLVENTE 5L</t>
  </si>
  <si>
    <t>TALHADEIRA 10"</t>
  </si>
  <si>
    <t>TEXTURA ACRÍLICA – 18L</t>
  </si>
  <si>
    <t>THINNER 6300 USO GERAL 5L</t>
  </si>
  <si>
    <t>TINTA ACRÍLICA SEMI-BRILHO BRANCA – 18 L</t>
  </si>
  <si>
    <t>TINTA ESMALTE SINTÉTICA AMARELA 3,6 L</t>
  </si>
  <si>
    <t>TINTA ESMALTE SINTÉTICA PRETA 3,6 L</t>
  </si>
  <si>
    <t>TINTA ESMALTE SINTÉTICA VERDE 3,6 L</t>
  </si>
  <si>
    <t>TINTA ESMALTE SINTÉTICA VERMELHA. 3,6 L</t>
  </si>
  <si>
    <t>TORNEIRA PARA PIA DE BANHEIRO PVC</t>
  </si>
  <si>
    <t xml:space="preserve">TORQUÊS 12 POLEGADAS COM PROTEÇÃO </t>
  </si>
  <si>
    <t>ESTEIO DE EUCALIPTO 8 X 8 X 270 CM</t>
  </si>
  <si>
    <t>RODA FORRO PINUS</t>
  </si>
  <si>
    <t>VARA DE EUCALIPTO DUPLA FACE P/ TESOURAS 10 X 8 CM</t>
  </si>
  <si>
    <t>Unidade</t>
  </si>
  <si>
    <t>Caixa</t>
  </si>
  <si>
    <t>Litro</t>
  </si>
  <si>
    <t>Pacote</t>
  </si>
  <si>
    <t>DES. SOCIAL</t>
  </si>
  <si>
    <t>LUMINÁRIA ALUMÍNIO ESTAMPADO E ANODIZADO, SEM A GRADE DE PROTEÇÃO, ROSCA E-27, PARA LÂMPADA VAPOR DE SÓDIO 70W MISTA OU 250W, DIÂMETRO DE ENCAIXE 26MM. GARANTIA DE 24 MESES.</t>
  </si>
  <si>
    <t>CAL PINTURA 5 KG</t>
  </si>
  <si>
    <t>LUVA SOLDÁVEL 20MM</t>
  </si>
  <si>
    <t>PEDRA INTERTRAVADA UNISTEIN 8</t>
  </si>
  <si>
    <t>PÓ DE BRITA</t>
  </si>
  <si>
    <t>Março</t>
  </si>
  <si>
    <t>Serviço</t>
  </si>
  <si>
    <t>Janeiro</t>
  </si>
  <si>
    <t>Fevereiro</t>
  </si>
  <si>
    <t>Julho</t>
  </si>
  <si>
    <t>COMBUSTÍVEIS</t>
  </si>
  <si>
    <t>ALICATE BICO MEIA-CANA CORPO FORJADO EM AÇO, ISOLADO, COMPRIMENTO DE 6’</t>
  </si>
  <si>
    <t>CAIXA DE GORDURA COM CESTO 100 MM</t>
  </si>
  <si>
    <t>CARRINHO DE MÃO CAÇAMBA REFORÇADO EM FERRO, CAPACIDADE 65 LITROS</t>
  </si>
  <si>
    <t>MANTA ASFÁLTICA DE ALUMÍNIO LARG. 20 CM ROLO DE 10 METROS</t>
  </si>
  <si>
    <t>MARTELO CARPINTEIRO AÇO FORJADO C/ CABO EMBORRACHADO MÍNIMO 27 MM</t>
  </si>
  <si>
    <t xml:space="preserve">PÁ DE CORTE 7 CRAVOS COM CABO EM MADEIRA MÍNIMO DE 70 CM </t>
  </si>
  <si>
    <t>QUADRO DE LUZ MONOFÁSICO COM POSTE DE FERRO DE 7M, QUE ATENDA OS PADRÕES EXIGIDOS PELA USINA HIDROELÉTRICA E CABO 10 MM.</t>
  </si>
  <si>
    <t>QUADRO DE LUZ MONOFÁSICO COM POSTE DE FERRO DE 5M, QUE ATENDA OS PADRÕES EXIGIDOS PELA USINA HIDROELÉTRICA E CABO 10 MM.</t>
  </si>
  <si>
    <t>VARA DE EUCALIPTO REDONDA 0,010 X 3,50 M</t>
  </si>
  <si>
    <t>MATERIAIS DE CONSTRUÇÃO E MADEIRAS</t>
  </si>
  <si>
    <t xml:space="preserve">FORRO DE PINUS </t>
  </si>
  <si>
    <t>GUARNIÇÃO DE PINUS</t>
  </si>
  <si>
    <t>CLIPES PARA PAPÉIS, nº 2 / 0, niquelado (devidamente identificado na caixa), em caixas c/ 100 unidades.</t>
  </si>
  <si>
    <t>COLA BRANCA a base de PVA, não tóxica e lavável, tubo de 35g (no mínimo). Validade mínima de 01 ano (impressa na embalagem Indicação da empresa fabricante (nome, endereço e CNPJ) no rótulo da embalagem).</t>
  </si>
  <si>
    <t>COLCHETE LATONADO, amarelo para papéis nº 12, tamanho aproximado de 63 milímetros de comprimento x5 mm de espessura, em caixa com 72 unidades.</t>
  </si>
  <si>
    <t>COLCHETE LATONADO, amarelo, para papéis nº 09, tamanho aproximado de 48 milímetros de comprimento x5 mm de espessura, em caixa com 72 unidades.</t>
  </si>
  <si>
    <t>CORRETIVO LÍQUIDO, a base de água, não tóxico, não inflamável, lavável, tubo com no mínimo 18 ml. Na embalagem do produto deverá constar, no mínimo: validade mínima de2(dois) anos e a indicação da empresa fabricante. Caixa com 12 unidades.</t>
  </si>
  <si>
    <t>ENVELOPE SACO, sem timbre, branco, tamanho 240 X 340 mm, sem RPC, com gramatura de 90, caixa com 100 unidades.</t>
  </si>
  <si>
    <t>ESTILETE LARGO lâmina larga (18 mm), cabo plástico, com trava de segurança.</t>
  </si>
  <si>
    <t>FITA ADESIVA 12 mm x 50 m, polipropileno transparente, tamanho da fita e validade do produto (mínima de 01 ano).</t>
  </si>
  <si>
    <t>FITA ADESIVA 45 mm x 50 m, polipropileno transparente. (A embalagem deverá conter informações sobre a empresa fabricante, no mínimo o nome e o CNPJ da mesma), tamanho da fita e validade mínima de 01 ano.</t>
  </si>
  <si>
    <t>FITA CREPE, indicada para pequenos embrulhos, proteções diversas, marcações, etc. Boa adesão e conformidade às superfícies aplicadas. Rolo com 19 mm X 50m</t>
  </si>
  <si>
    <t>FITA CREPE, indicada para pequenos embrulhos, proteções diversas, marcações, etc. Boa adesão e conformidade às superfícies aplicadas. Rolo com 48 mm x 50m</t>
  </si>
  <si>
    <t>FITA DUPLA FACE, para fixação de cartazes, enfeites, arranjos e outros. Validade mínima de 01 (um) ano (impressa na embalagem). Rolo com no mínimo 12 mm X 30 metros</t>
  </si>
  <si>
    <t>GRAMPEADOR DE MESA GRANDE, para até 100 folhas, para grampos 23/8 ou 23/10.</t>
  </si>
  <si>
    <t>GRAMPEADOR DE MESA, todo em metal e com base antiderrapante, capacidade pente inteiro de grampos 26/6 e 24/6, tamanho mínimo da base de 20 cm.</t>
  </si>
  <si>
    <t>GRAMPOS PARA GRAMPEADOR, niquelado ou em arame de aço revestido, n°26/6, caixa com 5.000 unidades cada. Produto não perecível. A embalagem deverá conter informações sobre a empresa fabricante (mínimo nome e CNPJ).</t>
  </si>
  <si>
    <t xml:space="preserve">LÁPIS PRETO, apontado, nº 02, preto sextavado, grafite HB nº 2 corpo hexagonal. Caixa 100 unidades. </t>
  </si>
  <si>
    <t>LIVRO ATA 100 FOLHAS. Capa dura na cor preta; folhas numeradas; folha de rosto branca; medidas mínimas 21 X 30 cm.</t>
  </si>
  <si>
    <t>LIVRO PROTOCOLO, material papel off-set, quantidade folhas mínima 100fl, comprimento mínimo 216mm, largura mínima 153mm, tipo de capa dura preta ou azul, características adicionais com folhas pautadas e numeradas sequencialmente, material capa papelão, gramatura folhas 54g/m².</t>
  </si>
  <si>
    <t>PAPEL AUTOADESIVO TRANSPARENTE, rolo com 45 cm x25 m, gramatura 70 micras. Laminado de PVC autoadesivo, protegido no verso, por papel siliconado.</t>
  </si>
  <si>
    <t>PASTA AZ TAMANHO A4 LOMBO ESTREITO EM PVC RÍGIDO Pasta/fichário registradora cor preta, tamanho A4, nas dimensões mínimas 62x34cm (pasta aberta), com revestimento interno e externo em PVC ou polipropileno, cantoneiras longa de proteção na borda inferior, olhal com acabamento niquelado, ferragem niquelada com encaixe de alta precisão auto montável (sistema de fechamento todo em ferragem niquelada), dados para travamento da pasta quando fechada. Visor em PP c/ etiqueta dupla face.</t>
  </si>
  <si>
    <t>PASTA AZ TAMANHO A4 LOMBO LARGO EM PVC RÍGIDO Pasta/fichário registradora cor preta, tamanho A4, nas dimensões mínimas 64x34cm (pasta aberta), com revestimento interno e externo em PVC ou polipropileno, cantoneiras longa de proteção na borda inferior, olhal com acabamento niquelado, ferragem niquelada com encaixe de alta precisão auto montável (sistema de fechamento todo em ferragem niquelada), para travamento da pasta quando fechada. Visor em PP c/ etiqueta dupla face.</t>
  </si>
  <si>
    <t>PASTA COM ELÁSTICO, polipropileno, dimensões de 350x235 x 50 mm transparente.</t>
  </si>
  <si>
    <t>PERCEVEJOS, latonados, caixa com no mínimo 100 unidades.</t>
  </si>
  <si>
    <t>PISTOLA PARA COLA QUENTE, para bastão com espessura 11,0 ~ 11,5mm, ponta com isolante térmico, 110/220 V, potência de 17W, temperatura de operação em torno de 193ºC.</t>
  </si>
  <si>
    <t>PORTA FITA ADESIVA, base mínima 17 cm x 6 cm. Corpo em ABS ou similar, base antiderrapante.</t>
  </si>
  <si>
    <t>PRANCHETA DE ACRÍLICO - tamanho ofício, com pegador.</t>
  </si>
  <si>
    <t>RÉGUA ACRÍLICA TRANSPARENTE, de 30 cm, espessura mínima de 03 mm</t>
  </si>
  <si>
    <t>SACOS PLÁSTICOS - tamanho ofício, com furo, espessura mínima 10 micras.</t>
  </si>
  <si>
    <t>SACOS PLÁSTICOS - tamanho ofício, sem furo, espessura mínima 10 micras.</t>
  </si>
  <si>
    <t>TESOURA GRANDE PARA PICOTE, utilizada em tecido ou papel, 8 1/2, tamanho aprox. 21 cm, lâmina em aço inox. Fornecida em embalagem fechada. Indicação do fabricante (nome, endereço, CNPJ) na embalagem.</t>
  </si>
  <si>
    <t>COLA INSTANTÂNEA, para artesanato nº 793, unidade de 20 gramas.</t>
  </si>
  <si>
    <t>PINCEL DE CERDAS CHATO, N° 08, com cabo de madeira.</t>
  </si>
  <si>
    <t>PINCEL DE CERDAS CHATO, N° 10, com cabo de madeira.</t>
  </si>
  <si>
    <t>MAT. EXPEDIENTE</t>
  </si>
  <si>
    <t>ESPIRAL PARA ENCADERNAÇÃO, 17 mm, com comprimento de 33 cm, plástico preto, fabricado em PVC semirrígido, cap.100 fls, pacote com 100 unidades.</t>
  </si>
  <si>
    <t>ESPIRAL PARA ENCADERNAÇÃO, 33 mm, com comprimento de 33 cm, plástico preto, fabricado em PVC semirrígido, cap.250 fls, pacote com 27 unidades.</t>
  </si>
  <si>
    <t>ESPIRAL PARA ENCARDENAÇÃO, 14 mm para até 85 folhas, com comprimento de 33 cm, plástico preto, fabricado em pvcsemi-rigído, 100 unidades.</t>
  </si>
  <si>
    <t>ESPIRAL PARA ENCARDENAÇÃO, 29 mm para até 200 folhas, com comprimento de 33 cm, plástico preto, fabricado em PVC semirrígido, 36 unidades.</t>
  </si>
  <si>
    <t>PASTA CATALAGO, lombo fechado, tamanho ofício, capa com porta etiqueta e contendo c/ 100 plásticos de no mínimo 0,07 mm.</t>
  </si>
  <si>
    <t>PASTA CATALAGO, lombo fechado, tamanho ofício, capa com porta etiqueta e contendo c/ 50 plásticos de no mínimo 0,07 mm.</t>
  </si>
  <si>
    <t>PILHA AA ALCALINA C/4 UNIDADES</t>
  </si>
  <si>
    <t>PILHA AAA ALCALINA C/4 UNIDADES</t>
  </si>
  <si>
    <t>PISTOLA PARA COLA QUENTE, para bastão com espessura de 7-0 ~ 7,5mm, ponta com isolante térmico, 110/220 V, potência de 8 w, temperatura de operação em torno de 165ºC</t>
  </si>
  <si>
    <t>LUVA SOLDÁVEL 25MM</t>
  </si>
  <si>
    <t>MONITOR LED COM ROTAÇÃO</t>
  </si>
  <si>
    <t>NOBREAK 800 VA</t>
  </si>
  <si>
    <t>NOBREAK 1200 VA</t>
  </si>
  <si>
    <t>IMPRESSORA MULTIFUNCIONAL TANQUE COLORIDA - TECNOLOGIA DE IMPRESSÃO</t>
  </si>
  <si>
    <t xml:space="preserve">ABRAÇADEIRA EM NYLON BRANCO 2,5MM X 100MM - PACOTE COM 100 UNIDADES </t>
  </si>
  <si>
    <t>ABRAÇADEIRA EM NYLON BRANCO 3,6MM X 150MM - PACOTE COM 100 UNIDADES</t>
  </si>
  <si>
    <t>ALICATE DE PRESSÃO MÍNIMO DE 10 POLEGADAS</t>
  </si>
  <si>
    <t>ALVENARITE 5 L</t>
  </si>
  <si>
    <t>AREIA FINA</t>
  </si>
  <si>
    <t>AREIA MÉDIA</t>
  </si>
  <si>
    <t>ASSENTO SANITÁRIO UNIVERSAL DE POLIPROPILENO BRANCO P/ VASOS</t>
  </si>
  <si>
    <t>BALDE PLÁSTICO PARA PEDREIRO MÍNIMO DE 12 LITROS</t>
  </si>
  <si>
    <t>BANDEJA PARA PINTURA GRANDE - CAPACIDADE MÍNIMA 2 LITROS (23 CM)</t>
  </si>
  <si>
    <t xml:space="preserve">BANDEJA PARA PINTURA PEQUENA - CAPACIDADE MÍNIMA DE 1 LITRO (15 CM) </t>
  </si>
  <si>
    <t>BARRA DE FERRO CA 50 - 10MM X 12M</t>
  </si>
  <si>
    <t> BARRA DE FERRO CA 50 - 12,5MM X 12M</t>
  </si>
  <si>
    <t>BARRA DE FERRO CA 50 - 20MM X 12M</t>
  </si>
  <si>
    <t>BARRA DE FERRO CA 60 - 4,2MM X 12M</t>
  </si>
  <si>
    <t>BARRA DE FERRO CA 60 - 5,0MM X 12M</t>
  </si>
  <si>
    <t>BARRA DE FERRO CA 60 - 6,3MM X 12 M</t>
  </si>
  <si>
    <t>BARRA DE FERRO CA 60 - 8MM X 12M</t>
  </si>
  <si>
    <t>BASE PARA RELÉ FOTOELÉTRICA, PADRÃO ABNT, MODELO FECHADO, GIRATÓRIO, CORPO E PORCA DE FECHAMENTO EM PVC, FIOS COM COMPRIMENTO MÍNIMO 50CM, BITOLA 2,5MM²</t>
  </si>
  <si>
    <t>BOIA PARA CAIXA D’ÁGUA UNIVERSAL</t>
  </si>
  <si>
    <t>BRITA N° 2</t>
  </si>
  <si>
    <t>BROCA MADEIRA N° 6,5 MM AÇO RÁPIDO</t>
  </si>
  <si>
    <t>BROCA VIDEA Nº 4 MM</t>
  </si>
  <si>
    <t>CABO DE ENXADA EM MADEIRA TAMANHO MÍNIMO DE 1,5 M</t>
  </si>
  <si>
    <t>CABO DE ENXADA PARA ARGAMASSA 2.1/2 COM FUROS - MÍNIMO 1,50 M EM MADEIRA</t>
  </si>
  <si>
    <t>CABO DE PÁ DE CORTE EM MADEIRA MÍNIMO DE 1,20 M</t>
  </si>
  <si>
    <t>CABO PP - 2 X 1,5 MM (SELO INMETRO)</t>
  </si>
  <si>
    <t>CABO PP - 2 X 2,5 MM (SELO INMETRO)</t>
  </si>
  <si>
    <t>CADEADO LATÃO 45MM 3F</t>
  </si>
  <si>
    <t>CAIXA D'ÁGUA EM FIBRA TAMPA COMUM 500L</t>
  </si>
  <si>
    <t>CAIXA D’ÁGUA EM FIBRA TAMPA COMUM 1000L</t>
  </si>
  <si>
    <t>CAIXA DE DISTRIBUIÇÃO PARA 3 DISJUNTORES -  INTERNO</t>
  </si>
  <si>
    <t>CAIXA DE GORDURA 250 X 100 MM</t>
  </si>
  <si>
    <t>CAIXA DE GORDURA 250 X 50 MM</t>
  </si>
  <si>
    <t>CAIXA SIFONADA 100 X 150 X 50 MM</t>
  </si>
  <si>
    <t>CANALETA PVC C/ TAMPA - 20MM X 10MM X 2M</t>
  </si>
  <si>
    <t>CANO DE ÁGUA SOLDÁVEL 25MM X 6M</t>
  </si>
  <si>
    <t>CANO PVC ESGOTO 50MM X 6M</t>
  </si>
  <si>
    <t>CANO PVC ESGOTO 100MM X 6M</t>
  </si>
  <si>
    <t>CANO PVC MARROM RÍGIDO SOLDÁVEL - 40MM X 6M</t>
  </si>
  <si>
    <t>CANTO EXTERNO RODAFORRO PVC PC</t>
  </si>
  <si>
    <t>CANTO INTERNO RODAFORRO PVC PC</t>
  </si>
  <si>
    <t>CHAVE DE FENDA 5/16” X 8”</t>
  </si>
  <si>
    <t>CHAVE INGLESA 12" CABO EMBUTIR</t>
  </si>
  <si>
    <t>CIMENTO-COLA EXTERNO AC-II 20 KG</t>
  </si>
  <si>
    <t>CIMENTO-COLA INTERNO AC-I 20 KG</t>
  </si>
  <si>
    <t>CONCRETO USINADO FCK25 - COM BOMBEAMENTO</t>
  </si>
  <si>
    <t> CONCRETO USINADO FCK25 - SEM BOMBEAMENTO</t>
  </si>
  <si>
    <t> CONCRETO USINADO FCK30 - COM BOMBEAMENTO</t>
  </si>
  <si>
    <t>CONCRETO USINADO FCK30 - SEM BOMBEAMENTO</t>
  </si>
  <si>
    <t>CONDUTOR CONDULETE 25MM</t>
  </si>
  <si>
    <t>CONDUTOR CONDULETE 32MM</t>
  </si>
  <si>
    <t>CONECTOR DE DERIVAÇÃO PERFURANTE, CORPO E TAMPA EM POLÍMERO, LÂMINA DENTADA DE COBRE ELETROLÍTICO, ACABAMENTO ESTANHADO, PORCA E ARRUELA GALVANIZADAS A FOGO - 2,5MM² X 16MM²</t>
  </si>
  <si>
    <t>CONJUNTO DE FIXAÇÃO E VEDAÇÃO PARA LAVATÓRIO C/ COLUNA (PIA) E BAC. SANITÁRIA (VASO SANITÁRIO)</t>
  </si>
  <si>
    <t>CORANTE LÍQUIDO - DIVERSAS CORES - MÍNIMO DE 50 ML</t>
  </si>
  <si>
    <t>CURVA PVC ESGOTO LONGA 90° 50 MM</t>
  </si>
  <si>
    <t>DESEMPENADEIRA AÇO DENTADA PQ</t>
  </si>
  <si>
    <t>DESEMPENADEIRA PLAST. 17X30</t>
  </si>
  <si>
    <t>DESENGRIPANTE, MÍNIMO 300 ML</t>
  </si>
  <si>
    <t>DISJUNTOR MONOFÁSICO 15A</t>
  </si>
  <si>
    <t>DISJUNTOR BIFÁSICO 32A</t>
  </si>
  <si>
    <t>DISJUNTOR TRIFASICO 50A NEMA</t>
  </si>
  <si>
    <t>ENXADA COM CABO</t>
  </si>
  <si>
    <t>ENXADA PARA ARGAMASSA C/ CABO</t>
  </si>
  <si>
    <t>ESCORA DE CONCRETO 10X10X200MM</t>
  </si>
  <si>
    <t>ESPUDE PARA VASO SANITÁRIO</t>
  </si>
  <si>
    <t>ESPUMA EXPANSIVA 500ML</t>
  </si>
  <si>
    <t>ESQUADRO 14" DE ALUMÍNIO</t>
  </si>
  <si>
    <t>FERRO DE SOLDA 40W 220V, COMPRIMENTO 25CM, PONTEIRA E HASTE METÁLICAS, CABO DE PLÁSTICO, SUPORTE DE METAL PARA DESCANSO, CABO ELÉTRICO DE 1M. PRODUTO CERTIFICADO ATRAVÉS DA PORTARIA 371/2009 DO INMETRO, CONFORME NORMAS IEC 60335-1 E IEC 60335-5, PARA SEGURANÇA DE APARELHOS ELETRODOMÉSTICOS E SIMILARES.</t>
  </si>
  <si>
    <t>FILTRO ANAERÓBICO 325L</t>
  </si>
  <si>
    <t>FIO DE NYLON 0,30MM - ROLO C/ 100M, COR TRANSPARENTE, RESISTE ATÉ 5,1KG, MONOFILAMENTO 100% POLIAMIDA</t>
  </si>
  <si>
    <t>FIO ISOLADO FLEXÍVEL DUPLO 2X2,5 MM² (ROLO DE 100 METROS). SELO INMETRO</t>
  </si>
  <si>
    <t>FIO ISOLADO FLEXÍVEL 2,5 MM² (ROLO DE 100 METROS). SELO INMETRO</t>
  </si>
  <si>
    <t>FIO ISOLADO FLEXÍVEL 1,5 MM² SELO INMETRO</t>
  </si>
  <si>
    <t>FIO ISOLADO FLEXÍVEL 2,5 MM² SELO INMETRO</t>
  </si>
  <si>
    <t> FIO ISOLADO FLEXÍVEL 4,0 MM² SELO INMETRO</t>
  </si>
  <si>
    <t> FIO ISOLADO FLEXÍVEL 6,0 MM² SELO INMETRO</t>
  </si>
  <si>
    <t>FITA DUPLA FACE 19MM</t>
  </si>
  <si>
    <t>FITA ISOLANTE COM DORSO EM PVC E ADESIVO DE BORRACHA - 19MM X 20M, SELO INMETRO</t>
  </si>
  <si>
    <t>FITA MÉTRICA RETRÁTIL 5 M</t>
  </si>
  <si>
    <t>FITA VEDA ROSCA 10 M</t>
  </si>
  <si>
    <t>FITA ZEBRADA ROLO 200 M</t>
  </si>
  <si>
    <t>FORRO DE PVC 10CM X 6M</t>
  </si>
  <si>
    <t>FOSSA SÉPTICA 1825L</t>
  </si>
  <si>
    <t>GARFO DE PINTURA 23 CM.</t>
  </si>
  <si>
    <t>HASTE COBREADA 3/8” X 2,00M PARA ATERRAMENTO</t>
  </si>
  <si>
    <t>IMPERMEABILIZANTE (MASSA) 18 L</t>
  </si>
  <si>
    <t>INTERRUPTOR 2P+T EMBUTIR</t>
  </si>
  <si>
    <t>INTERRUPTOR 1P+T DE EMBUTIR</t>
  </si>
  <si>
    <t>INTERRUPTOR 1P+T PARA MADEIRA</t>
  </si>
  <si>
    <t>INTERRUPTOR SIMPLES DE EMBUTIR</t>
  </si>
  <si>
    <t>INTERRUPTOR SIMPLES PARA MADEIRA</t>
  </si>
  <si>
    <t>JANELA BASCULANTE FERRO 0,60 X 0,40 CANTONEIRA 1/2</t>
  </si>
  <si>
    <t>JANELA AÇO VENEZIANA 4 FOLHAS 100 X 100 CM</t>
  </si>
  <si>
    <t>JANELA MADEIRA VENEZIANA DE ABRIR 100 X 100 CM</t>
  </si>
  <si>
    <t>JANELA METAL BASCULANTE 100 X 100 CM</t>
  </si>
  <si>
    <t>JANELA METAL BASCULANTE 120 X 100 CM</t>
  </si>
  <si>
    <t>JOELHO PVC 25 X 1/2 MM</t>
  </si>
  <si>
    <t>JOELHO PVC SOLDÁVEL 25 MM</t>
  </si>
  <si>
    <t>JOELHO PVC SOLDÁVEL 32 MM</t>
  </si>
  <si>
    <t>JOELHO PVC ESGOTO - 40MM</t>
  </si>
  <si>
    <t>JOELHO PVC ESGOTO - 50MM</t>
  </si>
  <si>
    <t>JOELHO PVC ESGOTO - 100 MM</t>
  </si>
  <si>
    <t>LÂMPADA LED BULBO 30W - BIVOLT</t>
  </si>
  <si>
    <t>LÂMPADA LED BULBO 50W - BIVOLT</t>
  </si>
  <si>
    <t>LÂMPADA LED BULBO 100W - BIVOLT</t>
  </si>
  <si>
    <t>LÁPIS DE CARPINTEIRO</t>
  </si>
  <si>
    <t>LONA PRETA - ROLO DE 4M X 100M - MÍNIMO 200 MICRO FIBRAS</t>
  </si>
  <si>
    <t>LONA PRETA - ROLO DE 6M X 100M - MÍNIMO 200 MICRO FIBRAS</t>
  </si>
  <si>
    <t>LONA PRETA - ROLO DE 8M X 100M - MÍNIMO 200 MICRO FIBRAS</t>
  </si>
  <si>
    <t>MALHA DE FERRO 3.4 - 20 X 20 , 6M²</t>
  </si>
  <si>
    <t>MALHA DE FERRO 4.2 - 15 X 15 , 6M²</t>
  </si>
  <si>
    <t>MANGOTE FLEXÍVEL PVC 40 CM</t>
  </si>
  <si>
    <t>MANGUEIRA CORRUGADA 1/2</t>
  </si>
  <si>
    <t>MANGUEIRA CORRUGADA ELETRODUTO 3/4</t>
  </si>
  <si>
    <t>MANGUEIRA DE NÍVEL EM SILICONE 5/16</t>
  </si>
  <si>
    <t>MANGUEIRA PARA JARDIM 30 M</t>
  </si>
  <si>
    <t>MANGUEIRA PARA JARDIM 1/2</t>
  </si>
  <si>
    <t>MEIO FIO DE CONCRETO - 10 X 12 X 30 X 100CM</t>
  </si>
  <si>
    <t>MICROESFERA DE VIDRO TIPO II A (DROPON) - SACO DE 25KG, EM CONFORMIDADE COM AS NORMAS TÉCNICAS DA ABNT - NBR 16.184</t>
  </si>
  <si>
    <t>MOURÃO DE CONCRETO 10X10X270CM</t>
  </si>
  <si>
    <t>NÍPEL C/ ROSCA 3/4</t>
  </si>
  <si>
    <t>PARAFUSO GALVANIZADO 12MM X 30CM, COM PORCA E ARRUELA, GALVANIZADAS A FOGO</t>
  </si>
  <si>
    <t>PARAFUSOS 4,2 X 13 FORRO E PVC - PACOTE C/ 500 UNID.</t>
  </si>
  <si>
    <t>PIA BANHEIRO BRANCA COM COLUNA</t>
  </si>
  <si>
    <t>PINCEL 3,0"</t>
  </si>
  <si>
    <t>PINCEL 4,0"</t>
  </si>
  <si>
    <t>PINO ADAPTADOR TÊ BENJAMIN - 3 SAÍDAS</t>
  </si>
  <si>
    <t>PLACA CEGA</t>
  </si>
  <si>
    <t>PLAFONIER - E27 PVC</t>
  </si>
  <si>
    <t>PORTA EXTERNA MADEIRA MISTA 80 X 210 DIREITA/ESQUERDA MONTADA</t>
  </si>
  <si>
    <t>PORTA EXTERNA METÁLICA C/POS 80 X 210 DIREITA/ESQUERDA MONTADA</t>
  </si>
  <si>
    <t>PORTA INTERNA MADEIRA SEMIOCA 80X210 DIREITA/ESQUERDA C/ FECHADURA</t>
  </si>
  <si>
    <t xml:space="preserve">PREGO 12 X 12 </t>
  </si>
  <si>
    <t>PREGO 13 X 15</t>
  </si>
  <si>
    <t xml:space="preserve">PREGO 16 X 24 </t>
  </si>
  <si>
    <t xml:space="preserve">PREGO 17 X 27 </t>
  </si>
  <si>
    <t xml:space="preserve">PREGO 19 X 39 </t>
  </si>
  <si>
    <t xml:space="preserve">PREGO 20 X 42 </t>
  </si>
  <si>
    <t xml:space="preserve">PREGO 23 X 54 </t>
  </si>
  <si>
    <t>PREGO 24 X 66</t>
  </si>
  <si>
    <t>PREGO 25 X 72</t>
  </si>
  <si>
    <t>PREGO 26 X 84</t>
  </si>
  <si>
    <t>RALO PLÁSTICO PARA BANHEIRO</t>
  </si>
  <si>
    <t>REBITE ALUMÍNIO 4,0 X 12,0</t>
  </si>
  <si>
    <t>REFLETOR LED 50W</t>
  </si>
  <si>
    <t>REFLETOR LED 100W</t>
  </si>
  <si>
    <t>REFLETOR LED 200W</t>
  </si>
  <si>
    <t>REFLETOR LED 300W</t>
  </si>
  <si>
    <t>REGISTRO PRESSÃO PVC - 1/2''</t>
  </si>
  <si>
    <t>REGISTRO PRESSÃO PVC - 3/4"</t>
  </si>
  <si>
    <t>RÉGUA DE 5 TOMADAS COMPLETA</t>
  </si>
  <si>
    <t>RELÉ FOTOELÉTRICA ELETROMAGNÉTICA, PARTIDA INSTANTÂNEA, SEM RETARDO, SEM PLACA DE CIRCUITO ELETRÔNICO, 1000W / 220V / 60HZ / 1800VA, IP MÍNIMO 54, GARANTIA 24 MESES.</t>
  </si>
  <si>
    <t>RIPA DE MADEIRA EUCALIPTO - 2,5 X 5,0 CM</t>
  </si>
  <si>
    <t>RIPA DE MADEIRA PINUS - 2,5 X 5 CM X 270CM</t>
  </si>
  <si>
    <t>RIPA DE MADEIRA PINUS - 2,5 X 15 X 270CM</t>
  </si>
  <si>
    <t>RIPA DE MADEIRA PINUS - 5 X 7 CM X 270CM</t>
  </si>
  <si>
    <t>RIPA DE MADEIRA PINUS - 5 X 5 X 270 CM</t>
  </si>
  <si>
    <t>SELADOR ACRÍLICO - BALDE 18L</t>
  </si>
  <si>
    <t>SILICONE ACÉTICO W MAX 50G</t>
  </si>
  <si>
    <t xml:space="preserve">SOQUETE PARA LÂMPADA </t>
  </si>
  <si>
    <t>TÁBUA DE PINUS - 2,5 X 30 X 270CM</t>
  </si>
  <si>
    <t>TEE SOLDÁVEL 25 MM.</t>
  </si>
  <si>
    <t>TELHA DE FIBROCIMENTO 1,83 X 1,10 X 6 MM</t>
  </si>
  <si>
    <t>TELHA DE FIBROCIMENTO 2,44M X 0,50M X 4MM</t>
  </si>
  <si>
    <t>TELHA DE FIBROCIMENTO 2,44M X 1,10M X 6 MM</t>
  </si>
  <si>
    <t> TELHA DE FIBROCIMENTO 3,05 X 1,10 - 6 MM</t>
  </si>
  <si>
    <t>TIJOLO 6 FUROS - MÍNIMO 11,5 X 14 X 24CM</t>
  </si>
  <si>
    <t> TIJOLO 6 FUROS - MÍNIMO 9 X 14 X 19CM</t>
  </si>
  <si>
    <t>TIJOLO MACIÇO - MÍNIMO 22 X 10 X 5,5CM</t>
  </si>
  <si>
    <t>TINTA ACRÍLICA À BASE DE SOLVENTE PARA DEMARCAÇÃO VIÁRIA, DE COR AMARELA, CONFORME NORMAS ABNT NBR 11862/2020 - TINTA PARA SINALIZAÇÃO HORIZONTAL DE DEMARCAÇÃO EM RODOVIAS E VIAS URBANAS. APRESENTANDO BOA HOMOGENEIZAÇÃO, FÁCIL APLICAÇÃO, SECAGEM RÁPIDA, BOA ADERÊNCIA E FLEXIBILIDADE, BOA RESISTÊNCIA E INTERPÉRIES E BOA DURABILIDADE -BALDE DE 18 LITROS.</t>
  </si>
  <si>
    <t>TINTA ACRÍLICA À BASE DE SOLVENTE PARA DEMARCAÇÃO VIÁRIA, DE COR BRANCA, CONFORME NORMAS ABNT NBR 11862/2020 - TINTA PARA SINALIZAÇÃO HORIZONTAL DE DEMARCAÇÃO EM RODOVIAS E VIAS URBANAS. APRESENTANDO BOA HOMOGENEIZAÇÃO, FÁCIL APLICAÇÃO, SECAGEM RÁPIDA, BOA ADERÊNCIA E FLEXIBILIDADE, BOA RESISTÊNCIA E INTERPÉRIES E BOA DURABILIDADE -BALDE DE 18 LITROS.</t>
  </si>
  <si>
    <t>TINTA ACRÍLICA À BASE DE SOLVENTE PARA DEMARCAÇÃO VIÁRIA, DE COR PRETA, CONFORME NORMAS ABNT NBR 11862/2020 - TINTA PARA SINALIZAÇÃO HORIZONTAL DE DEMARCAÇÃO EM RODOVIAS E VIAS URBANAS. APRESENTANDO BOA HOMOGENEIZAÇÃO, FÁCIL APLICAÇÃO, SECAGEM RÁPIDA, BOA ADERÊNCIA E FLEXIBILIDADE, BOA RESISTÊNCIA E INTERPÉRIES E BOA DURABILIDADE -BALDE DE 18 LITROS.</t>
  </si>
  <si>
    <t>TINTA ACRÍLICA, 18L PREMIUM, 1ª LINHA COR AZUL ESCURO.</t>
  </si>
  <si>
    <t> TINTA ACRÍLICA, 18L PREMIUM, 1ª LINHA COR BRANCA</t>
  </si>
  <si>
    <t>TINTA ACRÍLICA, 18L PREMIUM, 1ª LINHA COR CINZA ESCURO.</t>
  </si>
  <si>
    <t>TINTA ESMALTE SINTÉTICA AZUL 3,6 L</t>
  </si>
  <si>
    <t>TINTA ESMALTE SINTÉTICO AZUL FORTE (DO TIPO DEL REY) 3,6 L</t>
  </si>
  <si>
    <t>TINTA ESMALTE SINTÉTICO BRANCO 3,6 L</t>
  </si>
  <si>
    <t>TINTA SPRAY USO GERAL 400ML/250GR - COR BRANCO BRILHO</t>
  </si>
  <si>
    <t>TINTA SPRAY USO GERAL 400ML/250GR - COR PRETO FOSCO</t>
  </si>
  <si>
    <t>TOMADA DUPLA DE SOBREPOR</t>
  </si>
  <si>
    <t>TOMADA DUPLA DE EMBUTIR</t>
  </si>
  <si>
    <t>TOMADA SIMPLES DE SOBREPOR</t>
  </si>
  <si>
    <t>TOMADA SIMPLES DE SOBREPOR 20A</t>
  </si>
  <si>
    <t>TORNEIRA PARA LAVATÓRIO CROMADA, BITOLA 1/2'</t>
  </si>
  <si>
    <t>TRENA 5 METROS RETRÁTIL</t>
  </si>
  <si>
    <t>TRINCHA GRANDE MÍNIMO DE 15 CM</t>
  </si>
  <si>
    <t>TRINCHA MÉDIA MÍNIMO DE 8 CM</t>
  </si>
  <si>
    <t>TUBO ELETRODUTO 100MM X 4" X 25M, FLEXÍVEL CORRUGADO</t>
  </si>
  <si>
    <t>VARA DE EUCALIPTO QUADRI FACE BALDRAME 10 X 10CM X 6 M</t>
  </si>
  <si>
    <t>VARA DE EUCALIPTO QUADRI FACE PARA ASSOALHO DE 10 X 8CM X 6M</t>
  </si>
  <si>
    <t xml:space="preserve">MATERIAIS DE INFORMÁTICA </t>
  </si>
  <si>
    <t>VASO SANITÁRIO CONVENCIONAL - CERÂMICA, COR BRANCA</t>
  </si>
  <si>
    <t>VERNIZ BRILHANTE PARA MADEIRA - BALDE 3,6L</t>
  </si>
  <si>
    <t>ALFINETE para mapas com cabeça de poliestireno coloridas e ponta de aço niquelado, nº 1, caixa com no mínimo 50 unidades.</t>
  </si>
  <si>
    <t>APAGADOR DE QUADRO BRANCO, material base feltro, corpo plástico, dimensões (15 x 4,50 x 2,5 cm).</t>
  </si>
  <si>
    <t>APONTADOR DE LÁPIS, com corpo e lamina em metal, tamanho mínimo de 2,5 cm X 1,0 cm.</t>
  </si>
  <si>
    <t>ATILHO DE BORRACHA nº 18, pacote com 100g.</t>
  </si>
  <si>
    <t>BASTÃO DE COLA QUENTE FINO, 05 mm, comprimento mínimo de 30 cm, transparente, pacote de 1 kg.</t>
  </si>
  <si>
    <t>BASTÃO DE COLA QUENTE FINO, 7,5mm, comprimento mínimo de 30 cm, transparente, pacote de 1 kg.</t>
  </si>
  <si>
    <t>BASTÃO DE COLA QUENTE GROSSO, 11,2mm, comprimento mínimo de 30 cm, transparente.</t>
  </si>
  <si>
    <t>BLOCO AUTOADESIVO 50 mm x 50 mm, neon cores, com 250 folhas.</t>
  </si>
  <si>
    <t>BLOCO AUTOADESIVO 76 mm x 76 mm, cor amarelo, com 100 folhas.</t>
  </si>
  <si>
    <t>BORRACHA BRANCA ESCOLAR, de apagar, tamanho 40.</t>
  </si>
  <si>
    <t>CADERNO PEQUENO, tamanho 140 mm x 200 mm, espiral, 96 folhas pautadas, capa dura e de cor neutra, sem temática infantil.</t>
  </si>
  <si>
    <t>CALCULADORA ELETRÔNICA DE MESA, 12 dígitos, com display grande com inclinação do visor, função autodesliga, alimentação a bateria, tamanho aproximado 10 x13 CM.</t>
  </si>
  <si>
    <t>CANETA ESFEROGRÁFICA, cores preta, vermelha e azul, com tampa ventilada (para maior segurança aos usuários), corpo transparente (que permita a visualização do nível da tinta), ponta média de 1,00mm. Composição: resina termoplástica, tinta a base de corantes orgânicos e solventes, ponta de latão, esfera de tungstênio, tamanho mínimo de 14 cm (com a tampa). A marca da caneta deverá estar identificada no corpo da mesma. Caixa com selo de certificação do INMETRO visível. Caixa c/ 50 unid.</t>
  </si>
  <si>
    <t>CANETA ESFEROGRÁFICA, com tampa ventilada (para maior segurança aos usuários), corpo transparente (que permita a visualização do nível da tinta), ponta fina de 0,8 mm Composição: resina termoplástica, tinta a base de corantes orgânicos e solventes, ponta de latão, esfera de tungstênio. Cores AZUL, PRETA E VERMELHA, tamanho mínimo de 14 cm (com a tampa). A marca da caneta deverá estar identificada no corpo da mesma. Caixa c/ 50 unid</t>
  </si>
  <si>
    <t>CAPA PARA ENCADERNAÇÃO em polipropileno, com linhas, tamanha A4 (21 x 297 mm), pacotes 100 unidades.  Cores: TRANSPARENTE, VERDE TRANSPARENTE, AZUL TRANSPARENTE, AZUL ROYAL, PRETA, VERDE e FUMÊ TRANSPARENTE.</t>
  </si>
  <si>
    <t>CLIPES PARA PAPÉIS, nº 3 / 0, niquelado (devidamente identificado na caixa), em caixas c/ 50 unidades.</t>
  </si>
  <si>
    <t>CLIPES PARA PAPÉIS, nº 4 / 0, niquelado (devidamente identificado na caixa), em caixas c/50 unidades.</t>
  </si>
  <si>
    <t>CLIPES PARA PAPÉIS, nº 6 / 0, niquelado (devidamente identificado na caixa), em caixas c/ 25unidades.</t>
  </si>
  <si>
    <t>CLIPES PARA PAPÉIS, nº 8/ 0, niquelado (devidamente identificado na caixa), em caixas c/ 25 unidades.</t>
  </si>
  <si>
    <t>COLA EM BASTÃO, não tóxica, lavável, mínimo de 10g, a base de éter de poliglucosideo. Na embalagem do produto deverá constar, no mínimo: a validade mínima de 01 (um) ano, indicação da empresa fabricante (no mínimo nome e CNPJ) e do químico responsável.</t>
  </si>
  <si>
    <t>COLCHETE LATONADO, amarelo para papéis nº 15, tamanho aproximado de 63 milímetros de comprimento x5 mm de espessura, em caixa com 72 unidades.</t>
  </si>
  <si>
    <t>CORRETIVO FITA. Material: base de Poliacrilato. Comprimento: 10 m. Largura: 4,20MM. Aplicação: apagar caneta esferográfica.</t>
  </si>
  <si>
    <t>ENVELOPE SACO PARDO, sem timbre, tamanho 240 X 340 mm, sem RPC, gramatura de 80, caixa com 250 unidades.</t>
  </si>
  <si>
    <t>ESPIRAL PARA ENCADERNAÇÃO, 07 mm, com comprimento de 33 cm, plástico preto, fabricado em PVC semirrígido, cap.25 fls, pacote com 100 unidades.</t>
  </si>
  <si>
    <t>EXTRATOR DE GRAMPOS, tipo espátula, inoxidável, de 14 cm a 16 cm de comprimento por cerca de 10,5mm de largura, liso, sem asperezas nas extremidades.</t>
  </si>
  <si>
    <t>EXTRATOR DE GRAMPO TIPO PIRANHA, feito em metal revestido com plástico, para remoção de grampos nº 10, 24/6 e 26/6.</t>
  </si>
  <si>
    <t>GRAMPOS PARA PASTAS, TIPO TRILHO, 80 mm, em AÇO, caixa com 50 unidades.</t>
  </si>
  <si>
    <t>GRAMPOS PARA PASTAS, TIPO TRILHO, 80 mm, fabricado em PLÁSTICO, caixa com 50 unidades.</t>
  </si>
  <si>
    <t>PAPEL A4, em pacote c/ 500 folhas, para impressão e copia xerográficas, 75 g/m2 - 210 X 297 mm, com certificação CERFLOR, INMETRO. AMPLA PARTICIPAÇÃO</t>
  </si>
  <si>
    <t>PAPEL PARDO, com 01 (um) lado plastificado ou monolúcido, com no mínimo 60 cm de largura, bobina com aproximadamente 200m e 8 Kg.</t>
  </si>
  <si>
    <t>PAPEL VERGE A4, cores: branco, azul, cinza palha, salmão e verde, pacote com 50 folhas - 180 G/m².</t>
  </si>
  <si>
    <t>PASTA PLÁSTICA c/grampo trilho, tamanho A4, transparente, tamanho 24 cm x 01 cm x 34 cm. Pacote com 10 unidades.</t>
  </si>
  <si>
    <t>PASTA PLÁSTICA TIPO “L”, transparente, para documentos gramatura de 20 micras, incolor, em embalagens de 10 unidades. Tamanho mínimo 22x30 cm</t>
  </si>
  <si>
    <t>PEN- DRIVE capacidade de 32 GB.</t>
  </si>
  <si>
    <t>PERFURADOR DE PAPEL, em estrutura medidora para auxiliar o encaixe e a perfuração do papel no local correto. Capacidade de perfuração mínima de 30 folhas. Diâmetro do furo mínimo 5,5 mm.</t>
  </si>
  <si>
    <t>PINCEL PARA QUADRO BRANCO, com ponta em fibra sintética, tinta a base de álcool para uso em quadro laminado melamínico brilhante, de fácil apagabilidade. Cores: Preto, vermelho, azul e verde .</t>
  </si>
  <si>
    <t>PINCEL ATÔMICO, com tinta a base de álcool, tipo marcador permanente, ponta grossa de feltro que permita traços finos e grossos. Traço grosso no mínimo de 6 mm e fino 3 mm (Cores azul, preto, vermelho  e verde)</t>
  </si>
  <si>
    <t>PORTA CANETA, em acrílico, com cinco repartições. Fabricado em poliestireno de alta qualidade; Espessura de 3 mm; Possui 3 compartimentos; Produto atóxico; Material leve, bastante resistente e 100% reciclável; Dimensões: 9,3x6,8x23 cm; Peso: 200g; Cor: Cristal</t>
  </si>
  <si>
    <t>TESOURA GRANDE, para uso geral, lâmina em aço inox com no mínimo 8/10 cm de lâmina. Cabo de polipropileno com no mínimo 7 cm. Fornecida em embalagem fechada. Indicação do fabricante (nome, endereço, CNPJ) impresso na embalagem.</t>
  </si>
  <si>
    <t>TESOURA ESCOLAR, para uso geral, lamina em aço inox com 0.7x8.0x16,0 cm cabo polipropileno. Fornecida em embalagem fechada</t>
  </si>
  <si>
    <t>PURIFICADOR DE ÁGUA ELÉTRICO com filtro de carvão ativado, painel de fácil manuseio, temperatura natural e gelada, filtro de carvão ativado, possibilidade de remoção do filtro para sua troca, coletor de água removível, com pés de borracha antiderrapante e também opção de fixação em parede, cor branco, aviso de troca de refil, voltagem 220V.</t>
  </si>
  <si>
    <t>BEBEDOURO para galão de água de 20 litros, temperatura natural e gelada, sistema de furação do galão, coletor de água removível, acionamento mecânico através de duas torneiras, vazão mínima de 40 l/h, cor branco, voltagem 220V.</t>
  </si>
  <si>
    <t>CADEIRA DIRETOR - Assento em espuma injetada, confeccionada com Sistema de Poliuterano, espumas injetadas/gomadas, fabricadas com densidade mínima de 55 KG/m³, padrão NBR, base Nylon confeccionada em estrela em aço com capa em polipropileno preta para 5 rodízios, regulagem de altura do assento através de alavanca lateral, regulagem de altura do apoio de braço, cor preta.</t>
  </si>
  <si>
    <t>CADERNO GRANDE, tipo universitário, espiral, 200 folhas pautadas, capa dura e de cor neutra, sem temática infantil.</t>
  </si>
  <si>
    <t>PILHA C (MÉDIA), pacote c/2</t>
  </si>
  <si>
    <t>PILHA D (GRANDE), pacote c/2</t>
  </si>
  <si>
    <t>BATERIA 9W</t>
  </si>
  <si>
    <t>BATERIA  LR 41</t>
  </si>
  <si>
    <t>BATERIA CR 2032</t>
  </si>
  <si>
    <t>ENVELOPE SACO, sem timbre, branco, tamanho 114 X 229 mm, sem RPC, com gramatura de 90, caixa com 1000 unidades.</t>
  </si>
  <si>
    <t xml:space="preserve">TNT ROLO, gramatura 40g, medidas: 50m X  1m (C X L), nas cores: amarelo, azul, rosa bebê, rosa pink, azul escuro, azul celeste, vermelho, preto, branco, roxo, dourado, lilas. Unidade: rolo </t>
  </si>
  <si>
    <t>CARTOLINA, medida 50X 66 cm, nas cores: amarelo, azul, rosa bebê, rosa pink, azul escuro, azul celeste, vermelho, preto, branco, dourado, lilas, roxo. Cx c/ 100 unidade.</t>
  </si>
  <si>
    <t>EVA, medida 40X 60 cm, nas cores: amarelo, azul, rosa bebê, rosa pink, azul escuro, azul celeste, vermelho, preto, branco, dourado, lilas, roxo. Pacote com 10 unidades.</t>
  </si>
  <si>
    <t>EVA COM GLITER, medida 40X 60 cm, nas cores: amarelo, azul, rosa bebê, rosa pink, azul escuro, azul celeste, vermelho, preto, branco, dourado, lilas, roxo. Pacote com 10 unidades.</t>
  </si>
  <si>
    <t>BALÃO, 9 POLEGADAS nas cores: amarelo, azul, rosa bebê, rosa pink, azul escuro, azul celeste, vermelho, preto, branco, dourado, lilas, roxo, laranja, verde. Pacote com 50 unidades.</t>
  </si>
  <si>
    <t>FITA CETIM (MIMOSA) nº 03 com 15 metros nas cores: amarelo, azul, rosa bebê, rosa pink, azul escuro, azul celeste, vermelho, preto, branco, dourado, lilas, roxo, laranja, verde. Pacote c/ 10 unidades.</t>
  </si>
  <si>
    <t>COLA INSTANTÂNEA, para artesanato, unidade de 100 gramas.</t>
  </si>
  <si>
    <t>ALMOFADA PARA CARIMBO - Nº 03. Unidade.</t>
  </si>
  <si>
    <t>MARCADOR PERMANENTE PARA TECIDO - cores azul, vermelho e preto. . Unidade.</t>
  </si>
  <si>
    <t>MARCADOR PERMANENTE  - cores azul, vermelho e preto. . Unidade.</t>
  </si>
  <si>
    <t>COLA ISOPOR, para artesanato, unidade com no mínimo 90 gramas, .</t>
  </si>
  <si>
    <t>COLA GLITER, não tóxica, para artesanato, cores: vermelho, rosa, dourado, prata, azul, verde.  Unidade com no mínimo 35 gramas.</t>
  </si>
  <si>
    <t>PAPEL DOBRADURA A4, 210 X 297 m, 80G/M²,cores: amarelo, azul, rosa bebê, rosa pink, azul escuro, azul celeste, vermelho, preto, branco, dourado, lilas, roxo. Pacote c/ 48 unidade.</t>
  </si>
  <si>
    <t>PASTA COM ELÁSTICO, polipropileno, dimensões de 18 X 246 X 335mm transparente.</t>
  </si>
  <si>
    <t>CANETA DESTACA-TEXTO, ponta grossa achatada, traço largo de 04 mm, fluorescente, cores variadas.</t>
  </si>
  <si>
    <t>CANETA HIDROGRÁFICA, ponta média (aproximadamente 2 mm), atóxica, tamanho mínima de 14cm, embalagem com 12 cores, validade mínima de 12 meses, com selo do INMETRO</t>
  </si>
  <si>
    <t>ADESIVOS INFANTIS COLORIDOS, temáticos 3D, tamanho 3 cm cada adesivo (modelos variados), cada cartela contendo no mínimo 25 adesivos</t>
  </si>
  <si>
    <t>CARTOLINA nas cores amarela, branca, rosa, azul, com 150g, dimensões 50x66, embalagens com 10 unidades.</t>
  </si>
  <si>
    <t>COLA COM GLITTER, embalagem com no mínimo de 35g, em cores variadas caixa contendo 6 unidades.</t>
  </si>
  <si>
    <t>COLA EM BASTÃO, não tóxica, lavável, mínimo de 40g, a base de éter de poliglucosideo. Na embalagem do produto deverá constar, no mínimo: a validade mínima de 01 (um) ano, indicação da empresa fabricante (no mínimo nome e CNPJ) e do químico</t>
  </si>
  <si>
    <t>FITA ADESIVA COLORIDA, 12 mm x 10m. Cores: vermelho, azul, amarelo, verde, rosa, laranja, roxa. Cada kit contendo 10 unidades.</t>
  </si>
  <si>
    <t>FOLHA DE EVA LISO 40 X 60 cm, 2 mm, pacote com 10 unidades, cores variadas (a escolher na hora do empenho).</t>
  </si>
  <si>
    <t>FOLHA DE EVA GLITTER 40 X 60 cm, 2 mm, pacote com 10 unidades, cores variadas (a escolher na hora do empenho).</t>
  </si>
  <si>
    <t>GIZ DE CERA, caixa com 15 unidades, curto, formato anatômico.</t>
  </si>
  <si>
    <t>TINTA PVA para artesanato de 250 ml, nas cores</t>
  </si>
  <si>
    <t>FILME POLIÉSTER POLASEAL 5 220x307mm 125</t>
  </si>
  <si>
    <t>Papel fotografico A4 adesivo 130g, embalagem com 50 unidades.</t>
  </si>
  <si>
    <t>PERFURADORES DE EVA, de 25 mm, nos seguintes formatos: coração, estrela , flor e circulo</t>
  </si>
  <si>
    <t xml:space="preserve">GIZ DE CERA CURTO MEU 1º GIZ, caixa com 6 cores cada </t>
  </si>
  <si>
    <t xml:space="preserve">GIZ DE CERA CURTO MEU 1º GIZ, caixa com 12 cores cada </t>
  </si>
  <si>
    <t>GIZ DE CERA TRIANGULAR, caixa com 12 unidades,   95 gr</t>
  </si>
  <si>
    <t xml:space="preserve">GIZ DE CERA TIPO ESTACA, caixa com 12 cores, 95 gramas </t>
  </si>
  <si>
    <t>LANTEJOULA PEQUENA 6 mm, 3 gramas, kit com 10 unidades sortidas</t>
  </si>
  <si>
    <t>LÁPIS DE COR GRANDE, atóxico, não perecível, 17 cm de comprimento, com selo de segurança Inmetro. Caixa com 24 cores.</t>
  </si>
  <si>
    <t>MASSINHA DE MODELAR, cada caixa com 90 gramas,  contendo 6 cores diversas.</t>
  </si>
  <si>
    <t>PAPEL CREPOM 48 cm X 2m cores amarelo, azul claro, azul escuro, laranja, rosa roxo, verde), pacote com 10 folhas.</t>
  </si>
  <si>
    <t>TINTA PINTURA A DEDO,caixa com 12 potes de 30ml,cores variadas (a escolher na hora do empenho).</t>
  </si>
  <si>
    <t>VERNIZ VITRAL INCOLOR, cada unidade contendo 100 ml.</t>
  </si>
  <si>
    <t>FILME POLIÉSTER POLASEAL 5 A3 303x426mm micras , caixa com 100 folhas</t>
  </si>
  <si>
    <t>DESKTOP CORPORATIVO MOD1 - COTA RESERVADA</t>
  </si>
  <si>
    <t>DESKTOP CORPORATIVO MOD2 - COTA RESERVADA</t>
  </si>
  <si>
    <t>DESKTOP CORPORATIVO MOD1 - AMPLA CONCORRÊNCIA</t>
  </si>
  <si>
    <t>DESKTOP CORPORATIVO MOD2 - AMPLA CONCORRÊNCIA</t>
  </si>
  <si>
    <t>NOTEBOOK CORPORATIVO - COTA RESERVADA</t>
  </si>
  <si>
    <t>NOTEBOOK CORPORATIVO - AMPLA CONCORRÊNCIA</t>
  </si>
  <si>
    <t>GIZ DE CERA, caixa c/ 12 unidades, 112 gramas</t>
  </si>
  <si>
    <t>TINTA GUACHE, caixa com 12 potes de 15ml, cores variadas.</t>
  </si>
  <si>
    <t>Par</t>
  </si>
  <si>
    <t>Fardo</t>
  </si>
  <si>
    <t>PLANEJAMENTO, GOVERNANÇA E GESTÃO</t>
  </si>
  <si>
    <t>MÊS CONTRATAÇÃO</t>
  </si>
  <si>
    <t xml:space="preserve">GABINETE DO PREFEITO </t>
  </si>
  <si>
    <t>Contratação de empresa especializada para ministrar Capacitação Técnica voltada aos Agentes Públicos do Município - Gestão A</t>
  </si>
  <si>
    <t xml:space="preserve">Serviços de cessão de licença de softwares para utilização no atendimento diário às demandas das secretarias municipais. </t>
  </si>
  <si>
    <t xml:space="preserve">Contratação de assessoria jurídica </t>
  </si>
  <si>
    <t>Serviços técnicos de assessoria e consultoria, visando atender as necessidades do município junto aos diversos Ministérios em Brasilia-DF</t>
  </si>
  <si>
    <t>Contratação de empresa especializada na disponibilização de sistema eletrônico, de direito privado, destinado ao registro, armazenamento e disponibilização de informações de preços praticados por revendedoras e concessionárias de peças e insumos automotivos</t>
  </si>
  <si>
    <t>SEGUROS</t>
  </si>
  <si>
    <t xml:space="preserve">VALOR UNITÁRIO R$ </t>
  </si>
  <si>
    <t>VALOR TOTAL</t>
  </si>
  <si>
    <t>APLICAÇÃO  BENEFÍCIOS MPES</t>
  </si>
  <si>
    <t>Contratação de locação de sistema de rastreamento veicular em regime de comodato para a frota municipal</t>
  </si>
  <si>
    <t xml:space="preserve">LOCAÇÃO DE EQUIPAMENTOS </t>
  </si>
  <si>
    <t xml:space="preserve">OBRAS E INSTALAÇÕES </t>
  </si>
  <si>
    <t xml:space="preserve">Modernização da Central Telefônica </t>
  </si>
  <si>
    <t>Locação de 05 impressoras multifuncionais coloridas, com franquia de 3.000 cópias/mês.</t>
  </si>
  <si>
    <t>Locação de 37 impressoras multifuncionais coloridas, com franquia de 2.000 cópias/mês.</t>
  </si>
  <si>
    <t>Dezembro</t>
  </si>
  <si>
    <t>DES. ECON. E INOVAÇÃO</t>
  </si>
  <si>
    <t>LAVAGENS</t>
  </si>
  <si>
    <t>LINK DE INTERNET</t>
  </si>
  <si>
    <t>Link internet empresarial rádio 50 MB</t>
  </si>
  <si>
    <t>Link internet empresarial fibra 500 MB</t>
  </si>
  <si>
    <t>Link internet empresarial fibra 150 MB</t>
  </si>
  <si>
    <t>Link internet empresarial fibra 200 MB</t>
  </si>
  <si>
    <t>Link internet empresarial fibra 75 MB</t>
  </si>
  <si>
    <t>VALOR TOTAL (POR MÊS)</t>
  </si>
  <si>
    <t>QUANTIDADE TOTAL (LINKS POR SECRETARIA)</t>
  </si>
  <si>
    <t>VALOR UNITÁRIO R$ DO LINK</t>
  </si>
  <si>
    <t>Total/mês</t>
  </si>
  <si>
    <t>Total/ano</t>
  </si>
  <si>
    <t>Contratação de cobertura de seguros para veículos que fazem parte da frota municipal de veículos</t>
  </si>
  <si>
    <t xml:space="preserve">Serviço </t>
  </si>
  <si>
    <t>Novembro</t>
  </si>
  <si>
    <t xml:space="preserve">Julho </t>
  </si>
  <si>
    <t>Agosto</t>
  </si>
  <si>
    <t xml:space="preserve">PLANOS DE SAÚDE </t>
  </si>
  <si>
    <t xml:space="preserve">			</t>
  </si>
  <si>
    <t>Setembro</t>
  </si>
  <si>
    <t>Prestação de serviços de elétrica, mecânica, solda, chapeação e pintura, com fornecimento de peças, destinadas a manutenção de veículos.</t>
  </si>
  <si>
    <t>Total anual:</t>
  </si>
  <si>
    <t xml:space="preserve">QUANTIDADE TOTAL </t>
  </si>
  <si>
    <t xml:space="preserve">VALOR TOTAL </t>
  </si>
  <si>
    <t>VALOR UNITÁRIO</t>
  </si>
  <si>
    <t>Contratação de Empresa Especializada para Prestação de Serviços Técnicos, em Tecnologia de Informação e Comunicação – TIC, para Instalação, Migração, Implantação, Customização de Demandas e Melhorias, Treinamento aos Usuários, Suporte Técnico, Manutenção Corretiva, Preventiva e Evolutiva, de Sistemas de Gestão Previdenciária Integrado em Plataforma 100% WEB na Modalidade SaaS (Software como Serviço).</t>
  </si>
  <si>
    <t>Contratação de empresa especializada para fornecimento de software para gestão pública com licença de uso, locação de sistema informatizado de Gestão Pública Municipal para os poderes Executivo e Legislativo, ambientado em Nuvem, incluindo serviços necessários a sua implantação, migração, treinamento, suporte técnico especializado, acompanhamento técnico permanente (corretiva e Legal), para atendimento das necessidades da administração municipal, legislações vigentes, adjudicando-se o objeto com um único proponente vencedor, por questões de compatibilidade e integrações, garantindo os aspectos legais, inclusive procedendo de imediato às alterações normativas, corretivas e evolutivas, conforme Estudo Técnico Preliminar e Termo de Referência.</t>
  </si>
  <si>
    <t>Prestação de serviço de hospedagem e manutenção de website e-mails, conforme especificações do Termo de Referência</t>
  </si>
  <si>
    <t>Fornecimento de equipamento de firewall, em regime de comodato, com assistência técnica e assessoria.</t>
  </si>
  <si>
    <t>Contratação de empresa especializada para operacionalização de áudio e vídeo, manutenção de hardware e software, do tipo locação mensal, para os diversos Órgãos do Poder Executivo, suporte técnico especializado, com o intuito de atender todas as necessidades administrativas e legais do município de Restinga Sêca</t>
  </si>
  <si>
    <t>GÊNEROS ALIMENTÍCIOS E GÁS</t>
  </si>
  <si>
    <t>VALOR TOTAL (ANUAL)</t>
  </si>
  <si>
    <t>Contratação de empresa prestadora de serviços especializados de Segurança e Saúde Ocupacional, para a implantação e coordenação junto com o Departamento de Pessoal do Programa de Saúde, Segurança e Medicina do Trabalho, a fim de elaborar, e assessorar na implantação e execução do Programa de Prevenç ... (Medicina do Trabalho)</t>
  </si>
  <si>
    <t>Contratação de operadora de plano de saúde para atendimento
aos servidores do executivo e legislativo, com abrangência regional, conforme especificações técnicas
do plano de saúde, condições, quantidades e exigências estabelecidas neste contrato e seus anexos. (Unimed servidores)</t>
  </si>
  <si>
    <t>Reforma dos sanitários do CAM</t>
  </si>
  <si>
    <t>Maio</t>
  </si>
  <si>
    <t>Abril</t>
  </si>
  <si>
    <t>Junho</t>
  </si>
  <si>
    <t>ASSESSORIAS E SOFTWARE</t>
  </si>
  <si>
    <t>FAZENDA</t>
  </si>
  <si>
    <t>Prestação de serviços de manutenção elétrica e predial, abrangendo atividades preventivas e corretivas. Inclui o fornecimento de materiais, equipamentos, ferramentas e mão de obra qualificada, em conformidade com
as normas técnicas aplicáveis.</t>
  </si>
  <si>
    <t>Prestação
de serviços de borracharia, vulcanização e recapagem de pneus, compreendendo o conserto de pneus,
montagem e desmontagem, troca de pneus, socorro, vulcanização, recapagem e demais serviços correlatos.</t>
  </si>
  <si>
    <t>Prestação de serviços de troca de óleo, filtros e lubrificação, necessários à manutenção dos veículos e máquinas.</t>
  </si>
  <si>
    <t>Serviços de manutenção de condicionadores de ar, preventiva e corretiva, incluindo fornecimento de materiais, equipamentos, ferramentas e mão de obra, conforme normas técnicas aplicáveis.</t>
  </si>
  <si>
    <t>Credenciamento de leiloeiros oficiais, pessoas físicas ou
jurídicas devidamente habilitadas, para a realização de leilões públicos nas modalidades presencial e online.</t>
  </si>
  <si>
    <t>LEILOEIROS OFICIAIS</t>
  </si>
  <si>
    <t>Contratação de empresa para execução de projeto de drenagem pluvial referente à travessia subterrânea localizada na Avenida Júlio de Castilhos, no Município de Restinga Sêca/RS.</t>
  </si>
  <si>
    <t>Contratação de software de edições</t>
  </si>
  <si>
    <t>MANUTENÇÕES</t>
  </si>
  <si>
    <t>Implementação de pontos de acesso de internet gratuitos na cidade.</t>
  </si>
  <si>
    <t>Implementação de plataforma digital - criação de chatbot</t>
  </si>
  <si>
    <t>Implementação de sistemas de energia solar fotovoltaica no CAM</t>
  </si>
  <si>
    <t>Contratação de software de integração do almoxarifado com a contabilidade</t>
  </si>
  <si>
    <t>Contratação de empresa especializada para a prestação de serviços de assessoria tributária, através de fornecimento de licença de uso de software para gerenciamento do IPM na arrecadação do ICMS, juntamemte com suporte técnico, manutenção, implantação, parametrização e treinamento de pessoal.</t>
  </si>
  <si>
    <t>Contratação de empresa para prestação dos serviços necessários a verificar a conformidade do RPPS do Município de Restinga Sêca em atendimento aos requisitos definidos pelo Programa de Certificação Institucional e Modernização da Gestão dos Regimes Próprios de Previdência Social da União, dos Estados, do Distrito Federal e dos Municípios (Portaria MPS nº 185/2015, alterada pela Portaria MF nº 577/2017), com vistas à eventual obtenção do Certificado de Conformidade do Pró-Gestão RPPS.</t>
  </si>
  <si>
    <t>RPPS</t>
  </si>
  <si>
    <t>Contratação de empresa especializada para a prestação de serviços de profissionais especializados de consultoria jurídica em direito público.</t>
  </si>
  <si>
    <t>SERVIÇOS BANCÁRIOS</t>
  </si>
  <si>
    <t>Contratação de empresa para prestação continuada de serviços de gerenciamento, administração e fornecimento de cartões magnéticos Banricard Gestão de Despesas Vale Feira, seguida de recargas mensais nos cartões, considerando 20 (vinte) dias por mês, média mensal de R$ 30,00 (trinta reais), para aproximadamente 421 (quatrocentos e vinte e um) servidores beneficiados.</t>
  </si>
  <si>
    <t>Contratação de empresa para fornecimento de serviço de gerenciamento, administração e controle de abastecimento de combustíveis para os veículos da frota municipal através de cartões magnéticos- BANRICARD COMBUSTÍVEL.</t>
  </si>
  <si>
    <t>Constitui objeto da presente Dispensa de Licitação a prestação de serviços de publicações no Diário Oficial Eletrônico do Estado do Rio Grande do Sul DOE-e, dos atos do Município, através do Sistema Diário Oficial Eletrônico Sistema DOE, disponível no site http://www.diariooficial.rs.gov.br, conforme especificações e quantitativos previstos na proposta da CONTRATADA.</t>
  </si>
  <si>
    <t>Contratação de instituições financeiras e cooperativas de crédito para prestação de serviços de recolhimento de tributos municipais, através de Documento de Arrecadação Municipal (DAM), por leitura de código de barras padrão FEBRABAN e/ou leitura de QrCode PIX.</t>
  </si>
  <si>
    <t>-</t>
  </si>
  <si>
    <t>Contratação de empresa para veiculação de publicidade legal – em jornal de grande circulação diária, no estado do rio grande do sul, para atender os dispositivos da lei nº 14.133/2021, art. 54, § 1º.</t>
  </si>
  <si>
    <t>Contratação de empresa especializada para assessoria virtual e presencial com foco no treinamento e monitoramento especializado para as equipes da atenção básica e para a Gestão da Secretaria de Saúde sobre uso do sistema E-SUS, conforme solicitação da Secretaria Municiapl de Saúde.</t>
  </si>
  <si>
    <t>LOCAÇÃO DE IMÓVEIS</t>
  </si>
  <si>
    <t>Aluguel para abrigar as instalações da Farmácia Municipal</t>
  </si>
  <si>
    <t>Aluguel para as instalações do atendimento odontológico do ESF Talito E Rohde</t>
  </si>
  <si>
    <t>Contratação de empresa que forneça a cessão 
de uso de software que disponha de um módulo para utilização na Farmácia Municipal, com as 
funções de controle de estoque, dispensação de medicamentos, envio de base de dados para o Sistema  Nacional de Gestão de Assistência Farmacêutica Hórus e geração de arquivo BPA de todas as  dispensações de medicamentos, também um módulo de gestão e operacionalização do serviço de  transporte de pacientes atendidos pela Secretaria Municipal de Saúde e que este sistema gere  mensalmente arquivos de produção BPA, de ambos os  módulos, compatíveis com o sistema SIA/SUS 
utilizado no processamento e envio destes dados ao Ministério da Saúde para faturamento.</t>
  </si>
  <si>
    <t>PUBLICIDADE</t>
  </si>
  <si>
    <t>Contratação de PJ para revisão de decretos e normas da lei 14.133/2021.</t>
  </si>
  <si>
    <t>Contratação de PJ para auxílio técnico para as entidades e associações municipais no que tange a captação de recursos</t>
  </si>
  <si>
    <t>Gasolina comum</t>
  </si>
  <si>
    <t>Óleo diesel tipo S-500</t>
  </si>
  <si>
    <t>Óleo diesel tipo S-10</t>
  </si>
  <si>
    <t>MEDICAMENTOS</t>
  </si>
  <si>
    <t>ACETATO DE RETINOL + COLECALCIFEROL 50.000/10.000 UI/ML</t>
  </si>
  <si>
    <t>ACICLOVIR 200 MG</t>
  </si>
  <si>
    <t>ÁCIDO ACETILSALICÍLICO 100 MG</t>
  </si>
  <si>
    <t>ÁCIDO FÓLICO 5 MG</t>
  </si>
  <si>
    <t>ADRENALINA (EPINEFRINA) 1 MG/ML AMPOLA 1 ML</t>
  </si>
  <si>
    <t>ALBENDAZOL 400 MG</t>
  </si>
  <si>
    <t>ALBENDAZOL 40MG/ML SUSP. ORAL 10 ML</t>
  </si>
  <si>
    <t>ALOPURINOL 100 MG</t>
  </si>
  <si>
    <t>ALOPURINOL 300 MG</t>
  </si>
  <si>
    <t>AMINOFILINA 100 MG</t>
  </si>
  <si>
    <t>AMIODARONA 200 MG</t>
  </si>
  <si>
    <t>AMITRIPTILINA 25 MG</t>
  </si>
  <si>
    <t>AMOXICILINA 250 MG/5 ML PÓ PARA SUSPENSÃO  ORAL 60 ML</t>
  </si>
  <si>
    <t>AMOXICILINA 250MG + CLAVULANATO DE POTÁSSIO 62,5 MG/ 5ML FRASCO COM 75 ML</t>
  </si>
  <si>
    <t>AMOXICILINA 500 MG</t>
  </si>
  <si>
    <t>AMOXICILINA 500 MG + CLAVULANATO DE POTÁSSIO 125 MG</t>
  </si>
  <si>
    <t>ATENOLOL 50 MG</t>
  </si>
  <si>
    <t>AZITROMICINA 500 MG</t>
  </si>
  <si>
    <t>AZITROMICINA PÓ PARA SUSP. ORAL 40 MG/ML FRASCO C/ 15 ML APÓS RECONSTITUÇÃO</t>
  </si>
  <si>
    <t>BECLOMETASONA, DIPROPIONATO DE - 200 MCG AEROSSOL</t>
  </si>
  <si>
    <t>BECLOMETASONA, DIPROPIONATO DE - 50 MCG AEROSSOL</t>
  </si>
  <si>
    <t>BENZILPENICILINA BENZATINA 1.200.000 UI</t>
  </si>
  <si>
    <t>BENZILPENICILINA BENZATINA 600.000 UI</t>
  </si>
  <si>
    <t>BENZOILMETRONIDAZOL 40 MG/ML SUSPENSÃO ORAL</t>
  </si>
  <si>
    <t>BESILATO DE ANLODIPINO 10 MG</t>
  </si>
  <si>
    <t>BESILATO DE ANLODIPINO 5 MG</t>
  </si>
  <si>
    <t>BIPERIDENO 2 MG</t>
  </si>
  <si>
    <t>BROMAZEPAM 6 MG</t>
  </si>
  <si>
    <t>BROMOPRIDA 10 MG</t>
  </si>
  <si>
    <t>BROMOPRIDA 4MG/ML SUSPENSÃO ORAL</t>
  </si>
  <si>
    <t>BROMOPRIDA 5 MG/ML 2 ML</t>
  </si>
  <si>
    <t>BUDESONIDA AEROSOL NASAL 32 MCG</t>
  </si>
  <si>
    <t>BUDESONIDA AEROSOL NASAL 50 MCG</t>
  </si>
  <si>
    <t>CAPTOPRIL 25 MG</t>
  </si>
  <si>
    <t>CARBAMAZEPINA 200 MG</t>
  </si>
  <si>
    <t>CARBAMAZEPINA 200 MG LIBERAÇÃO LENTA</t>
  </si>
  <si>
    <t>CARBAMAZEPINA XAROPE 20 MG/ML FRASCO COM 100 ML</t>
  </si>
  <si>
    <t>CARBONATO DE CÁLCIO 500 MG</t>
  </si>
  <si>
    <t>CARBONATO DE CÁLCIO 500 MG + VIT. D3 400UI</t>
  </si>
  <si>
    <t>CARBONATO DE LÍTIO 300 MG</t>
  </si>
  <si>
    <t>CARVEDILOL 12,5 MG</t>
  </si>
  <si>
    <t>CARVEDILOL 25 MG</t>
  </si>
  <si>
    <t>CARVEDILOL 3,125 MG</t>
  </si>
  <si>
    <t>CARVEDILOL 6,25 MG</t>
  </si>
  <si>
    <t>CEFALEXINA 250 MG/5ML SUSPENSÃO ORAL</t>
  </si>
  <si>
    <t>CEFALEXINA 500 MG</t>
  </si>
  <si>
    <t>CEFTRIAXONA 500 MG</t>
  </si>
  <si>
    <t>CETOCONAZOL 200 MG</t>
  </si>
  <si>
    <t>CETOCONAZOL CREME</t>
  </si>
  <si>
    <t>CETOCONAZOL XAMPU 20 MG/G 100 ML</t>
  </si>
  <si>
    <t>CETOPROFENO 100 MG (EV)</t>
  </si>
  <si>
    <t>CETOPROFENO 50 MG/ML  AMP 2 ML (IM)</t>
  </si>
  <si>
    <t>CINARIZINA 25 MG</t>
  </si>
  <si>
    <t>CINARIZINA 75 MG</t>
  </si>
  <si>
    <t>CITALOPRAM 20 MG</t>
  </si>
  <si>
    <t>CLARITROMICINA 500 MG</t>
  </si>
  <si>
    <t>CLONAZEPAM 0,5 MG</t>
  </si>
  <si>
    <t>CLONIDINA 0,150 MG</t>
  </si>
  <si>
    <t>CLOPIDOGREL 75 MG</t>
  </si>
  <si>
    <t>CLORPROMAZINA 100 MG</t>
  </si>
  <si>
    <t>CLORPROMAZINA 25 MG</t>
  </si>
  <si>
    <t>CLORPROMAZINA 5 MG/ML AMPOLA 5 ML</t>
  </si>
  <si>
    <t>DEXAMETASONA 4 MG/ML AMPOLA 2,5 ML</t>
  </si>
  <si>
    <t>DEXAMETASONA CREME 1 MG/G 10G</t>
  </si>
  <si>
    <t>DEXCLORFENIRAMINA, MALEATO DE - 2 MG</t>
  </si>
  <si>
    <t>DEXCLORFENIRAMINA, MALEATO DE - XARPE 0,4 MG/ML 100 ML</t>
  </si>
  <si>
    <t>DIAZEPAM 10 MG</t>
  </si>
  <si>
    <t>DIAZEPAM 5 MG/ML AMPOLA 2 ML</t>
  </si>
  <si>
    <t>DICLOFENACO POTÁSSICO 50 MG</t>
  </si>
  <si>
    <t>DICLOFENACO SÓDICO 25 MG/ML AMPOLA 3 ML</t>
  </si>
  <si>
    <t>DIGOXINA 0,25 MG</t>
  </si>
  <si>
    <t>DIMENIDDRINATO + CLORIDRATO DE PIRIDOXINA + GLICOSE + FRUTOSE (3 + 5 + 100 + 100 MG/ML)- AMP DE 10 ML</t>
  </si>
  <si>
    <t>DIPIRONA 500 MG</t>
  </si>
  <si>
    <t>DIPIRONA 500 MG/ML - AMPOLA DE 2 ML</t>
  </si>
  <si>
    <t>DIPIRONA SÓDICA SOLUÇÃO ORAL 500MG/ML 10 ML</t>
  </si>
  <si>
    <t>DOXASOZINA 2 MG</t>
  </si>
  <si>
    <t>ENALAPRIL 5 MG</t>
  </si>
  <si>
    <t>ENANTOATO DE NORESTISTERONA + VALERATO DE ESTRADIOL (50+5) MG/ML AMPOLA 1 ML</t>
  </si>
  <si>
    <t>ESCOPOLAMINA 10 MG</t>
  </si>
  <si>
    <t>ESCOPOLAMINA 10 MG + DIPIRONA 250 MG</t>
  </si>
  <si>
    <t>ESCOPOLAMINA, BUTIBROMETO DE - 20 MG/ML AMPOLA 1 ML</t>
  </si>
  <si>
    <t>ESCOPOLAMINA, BUTIBROMETO DE + DIPIRONA (4 +500) MG/ML AMPOLA 5 ML</t>
  </si>
  <si>
    <t>ESPINHEIRA SANTA</t>
  </si>
  <si>
    <t>ESPIRONOLACTONA 100 MG</t>
  </si>
  <si>
    <t>ESPIRONOLACTONA 25 MG</t>
  </si>
  <si>
    <t>FENITOÍNA SÓDICA 100 MG</t>
  </si>
  <si>
    <t>FENOBARBITAL 100 MG</t>
  </si>
  <si>
    <t>FENOBARBITAL SOLUÇÃO ORAL 40 MG/ML 20 ML</t>
  </si>
  <si>
    <t>FINASTERIDA 5 MG</t>
  </si>
  <si>
    <t>FLUCONAZOL 150 MG</t>
  </si>
  <si>
    <t>FLUFENAZINA, ENANTOATO DE - 25 MG/ML</t>
  </si>
  <si>
    <t>FLUOXETINA 20 MG</t>
  </si>
  <si>
    <t>FUROSEMIDA 10 MG/ML AMPOLA 2 ML</t>
  </si>
  <si>
    <t>FUROSEMIDA 40 MG</t>
  </si>
  <si>
    <t>GLIMEPIRIDA 2 MG</t>
  </si>
  <si>
    <t>HALOPERIDOL 5 MG</t>
  </si>
  <si>
    <t>HALOPERIDOL 5 MG/ML AMPOLA 1 ML</t>
  </si>
  <si>
    <t>HALOPERIDOL, DECANOATO DE - 70,52 MG/ML</t>
  </si>
  <si>
    <t>HIDROCORTISONA 100 MG - FRASCO AMPOLA</t>
  </si>
  <si>
    <t>HIDROCORTISONA 500 MG - FRASCO AMPOLA</t>
  </si>
  <si>
    <t>IBUPROFENO 600 MG</t>
  </si>
  <si>
    <t>IBUPROFENO SUSPENSÃO ORAL 100 MG/ML</t>
  </si>
  <si>
    <t>IMIPRAMINA 25 MG</t>
  </si>
  <si>
    <t>IPRATRÓPIO, BROMETO DE - 0,25 MG/ML SOLUÇÃO PARA INALAÇÃO</t>
  </si>
  <si>
    <t xml:space="preserve">ISOSSORBIDA, DINITRATO DE - 5 MG SUBLINGUAL </t>
  </si>
  <si>
    <t>ISOSSORBIDA, MONONITRATO DE - 20 MG</t>
  </si>
  <si>
    <t>ISOSSORBIDA, MONONITRATO DE - 40 MG</t>
  </si>
  <si>
    <t>IVERMECTINA 6 MG</t>
  </si>
  <si>
    <t>LEVODOPA 100 MG + BENSERAZIDA 25 MG</t>
  </si>
  <si>
    <t>LEVODOPA 200 MG + BENSERAZIDA 50 MG</t>
  </si>
  <si>
    <t>LEVODOPA 250 MG + CARBIDOPA 25 MG</t>
  </si>
  <si>
    <t>LEVOMEPROMAZINA 100 MG</t>
  </si>
  <si>
    <t>LEVOMEPROMAZINA 25 MG</t>
  </si>
  <si>
    <t>LEVOTIROXINA SÓDICA 100 MCG</t>
  </si>
  <si>
    <t>LEVOTIROXINA SÓDICA 25 MCG</t>
  </si>
  <si>
    <t>LEVOTIROXINA SÓDICA 50 MCG</t>
  </si>
  <si>
    <t>LEVOTIROXINA SÓDICA 75 MCG</t>
  </si>
  <si>
    <t>LEVOTIROXINA SÓDICA 88 MCG   (não disponível pelo CIRC)</t>
  </si>
  <si>
    <t>LIDOCAÍNA 2% GEL 30 MG</t>
  </si>
  <si>
    <t>LORATADINA 1 MG/ML - XAROPE 100 ML</t>
  </si>
  <si>
    <t>LORATADINA 10 MG</t>
  </si>
  <si>
    <t>LOSARTANA POTÁSSICA 50 MG</t>
  </si>
  <si>
    <t>MEDROXIPROGESTERONA, ACETATO DE - 150MG/ML AMPOLA 1 ML</t>
  </si>
  <si>
    <t>METILDOPA 250 MG</t>
  </si>
  <si>
    <t>METOCLOPRAMIDA, CLORIDRATO DE - 5 MG/ML AMPOLA 2 ML</t>
  </si>
  <si>
    <t>METOPROLOL, SUCCINATO DE - COMPRIMIDO DE LIBERAÇÃO CONTROLADA 100 MG</t>
  </si>
  <si>
    <t>METOPROLOL, SUCCINATO DE - COMPRIMIDO DE LIBERAÇÃO CONTROLADA 25 MG</t>
  </si>
  <si>
    <t>METOPROLOL, SUCCINATO DE - COMPRIMIDO DE LIBERAÇÃO CONTROLADA 50 MG</t>
  </si>
  <si>
    <t>METRONIDAZOL 250 MG</t>
  </si>
  <si>
    <t>METRONIDAZOL 400 MG</t>
  </si>
  <si>
    <t>METRONIDAZOL GEL VAGINAL 10% 50G</t>
  </si>
  <si>
    <t>MICONAZOL CREME VAGINAL 2% 80 G</t>
  </si>
  <si>
    <t>MIDAZOLAN, CLORIDRATO DE - 5MG/ML AMPOLA 3 ML</t>
  </si>
  <si>
    <t>MORFINA, SULFATO DE - 10 MG/ML AMPOLA 1 ML</t>
  </si>
  <si>
    <t>NEOMICINA + BACITRACINA POMADA 10 MG</t>
  </si>
  <si>
    <t>NIFEDIPINO 10 MG</t>
  </si>
  <si>
    <t>NISTATINA 100.000 UI/ML SUSPENSÃO ORAL 50 ML</t>
  </si>
  <si>
    <t>NISTATINA 25.000 UI CREME VAGINAL 50 G</t>
  </si>
  <si>
    <t>NITROFURANTOINA 100 MG</t>
  </si>
  <si>
    <t>NORTRIPTILINA 25 MG</t>
  </si>
  <si>
    <t>OLEO MINERAL 100 MG</t>
  </si>
  <si>
    <t>OMEPRAZOL 20 MG</t>
  </si>
  <si>
    <t>PARACETAMOL 200 MG/ML SOLUÇÃO ORAL 15 ML</t>
  </si>
  <si>
    <t>PARACETAMOL 500 MG</t>
  </si>
  <si>
    <t>PARACETAMOL 750 MG</t>
  </si>
  <si>
    <t>PERMETRINA 1%  LOÇÃO 60 ML</t>
  </si>
  <si>
    <t>PERMETRINA 5% LOÇÃO 60 ML</t>
  </si>
  <si>
    <t>PREDNISOLONA 3 MG/ML SOLUÇÃO ORAL 60 ML</t>
  </si>
  <si>
    <t>PREDNISONA 20 MG</t>
  </si>
  <si>
    <t>PREDNISONA 5 MG</t>
  </si>
  <si>
    <t>PROMETAZINA, CLORIDRATO DE - 25 MG/ML AMPOLA 2ML</t>
  </si>
  <si>
    <t>PROPRANOLOL 40 MG</t>
  </si>
  <si>
    <t>RISPERIDONA 1 MG</t>
  </si>
  <si>
    <t>RISPERIDONA 2 MG</t>
  </si>
  <si>
    <t>SAIS PARA REIDRATAÇÃO ORAL PÓ PARA SOLUÇÃO ORAL - ENVELOPE - CAIXA COM 50 ENV.</t>
  </si>
  <si>
    <t>SALBUTAMOL, SULFATO DE - 100 MCG AEROSSOL</t>
  </si>
  <si>
    <t>SINVASTATINA 20 MG</t>
  </si>
  <si>
    <t>SINVASTATINA 40 MG</t>
  </si>
  <si>
    <t>SULFADIAZINA DE PRATA 1%</t>
  </si>
  <si>
    <t>SULFAMETOXAZOL + TRIMETOPRIMA - 40+8MG/ML SUSPENSÃO ORAL 50 ML (100 ml na licitaçao CIRC)</t>
  </si>
  <si>
    <t>SULFAMETOXAZOL + TRIMETOPRIMA - 400 MG + 80 MG</t>
  </si>
  <si>
    <t>SULFATO FERROSO 25 MG/ML SOLUÇÃO ORAL 30 ML</t>
  </si>
  <si>
    <t>SULFATO FERROSO 40 MG</t>
  </si>
  <si>
    <t>TARTARATO DE BRIMONIDINA 2 MG/ML COLÍRIO 5 ML</t>
  </si>
  <si>
    <t>TIMOLOL, MALEATO DE - 5MG/ML COLÍRIO 5 ML</t>
  </si>
  <si>
    <t>VALPROATO DE SÓDIO 250 MG</t>
  </si>
  <si>
    <t>VALPROATO DE SÓDIO 250 MG/5ML SOLUÇÃO ORAL 100 ML</t>
  </si>
  <si>
    <t>VALPROATO DE SÓDIO 500 MG</t>
  </si>
  <si>
    <t>VARFARINA SÓDICA 5 MG</t>
  </si>
  <si>
    <t>VERAPAMIL 80 MG</t>
  </si>
  <si>
    <t>VITAMINSA DO COMPLEXO B</t>
  </si>
  <si>
    <t>XAROPE DE GUACO - SOL. ORAL (XAROPE)</t>
  </si>
  <si>
    <t xml:space="preserve">Unidade  </t>
  </si>
  <si>
    <t>MATERIAL AMBULATORIAL</t>
  </si>
  <si>
    <t>ABAIXADOR DE LÍNGUA COLORIDO COM AROMA DE FRUTAS E ADOCICADO - PACOTE COM 40 UNIDADES. PACOTE.</t>
  </si>
  <si>
    <t>ÁCIDOS GRAXOS ESSENCIAIS (AGE) - FRASCO DE 100 ML. CONTÉM TRIGLICERÍDEOS DE CADEIA MÉDIA, VITAMINAS A E E. É UM PRODUTO EMOLIENTE HIDRATANTE QUE ACELERA A CICATRIZAÇÃO E PREVINE LESÕES. FRASCO.</t>
  </si>
  <si>
    <t>ADAPTADOR DE AGULHA PARA COLETA DE SANGUE A VÁCUO, DESCARTÁVEL, ESTÉRIL, EM MATERIAL PLÁSTICO DE ALTA QUALIDADE, COMPATÍVEL COM AGULHAS E TUBOS DE VÁCUO. UNIDADE.</t>
  </si>
  <si>
    <t>ÁGUA OXIGENADA, 10 VOLUMES. FRASCO DE 1 LITRO. FRASCO.</t>
  </si>
  <si>
    <t>ÁGUA PARA AUTOCLAVE - GALÃO DE 5 LITRO. OBTIDA ATRAVÉS DO PROCESSO DE TROCA IÔNICA, RETIRANDO TODOS OS MINERAIS E IMPUREZAS DA ÁGUA, PRODUZINDO ÁGUA NEUTRALIZADA. GALÃO.</t>
  </si>
  <si>
    <t>AGULHA DESCARTÁVEL 20X5,5 MM, AGULHA CAIXA COM 100 UNIDADES - TIPO AGULHA HIPODÉRMICA, TAMANHO 20X5,5MM, MATERIAL CORPO EM AÇO INÓX SILICONIZADO, TIPO PONTA BISEL CURTO TRIFACETADO, TIPO CONEXÃO CONECTOR EM PLÁSTICO LUER, ...</t>
  </si>
  <si>
    <t>AGULHA HIPODÉRMICA 13X4,5 MM, CAIXA COM 100 UNIDADES - COM DISPOSITIVO DE SEGURANÇA, DESCARTÁVEL, ESTÉRIL, SILICONIZADA, HASTE DE AÇO INOXIDÁVEL COM PONTA EM BISEL TRIFACETADO CANHÃO PLÁSTICO EM COR UNIVERSAL, CONECTOR PAD...</t>
  </si>
  <si>
    <t>AGULHA HIPODÉRMICA 25X6 MM, CAIXA COM 100 UNIDADES - COM DISPOSITIVO DE SEGURANÇA, DESCARTÁVEL, ESTÉRIL, SILICONIZADA, HASTE DE AÇO INOXIDÁVEL COM PONTA EM BISEL TRIFACETADO CANHÃO COR UNIVERSAL, CONECTOR PADRÃO ADAPTÁVEL ...</t>
  </si>
  <si>
    <t>AGULHA HIPODÉRMICA 25X7 MM, CAIXA COM 100 UNIDADES, COM DISPOSITIVO DE SEGURANÇA, DESCARTÁVEL, ESTÉRIL, SILICONIZADA, HASTE DE AÇO INOXIDÁVEL COM PONTA EM BISEL TRIFACETADO CANHÃO COR UNIVERSAL, CONECTOR PADRÃO ADAPTÁVEL</t>
  </si>
  <si>
    <t>AGULHA HIPODÉRMICA 25X8 MM, CAIXA COM 100 UNIDADES, COM DISPOSITIVO DE SEGURANÇA, DESCARTÁVEL, ESTÉRIL, SILICONIZADA, HASTE DE AÇO INOXIDÁVEL COM PONTA EM BISEL TRIFACETADO CANHÃO PLÁSTICO EM COR UNIVERSAL, CONECTOR PADRÃO</t>
  </si>
  <si>
    <t>AGULHA HIPODÉRMICA, 40X12 MM, CAIXA COM 100 UNIDADES, COM DISPOSITIVO DE SEGURANÇA, DESCARTÁVEL, ESTÉRIL, SILICONIZADA, HASTE DE AÇO INOXIDÁVEL COM PONTA EM BISEL TRIFACETADO CANHÃO PLÁSTICO EM COR UNIVERSAL, CONECTOR PADRÃO</t>
  </si>
  <si>
    <t>ÁLCOOL 70% GEL - FRASCO 1 LITRO. LOÇÃO ALCOÓLICA DE CONSISTÊNCIA GELATINOSA, ISENTA DE PERFUME, HIPOALERGÊNICA E ATÓXICA, ANTISSÉPTICO DAS MÃOS, EMBALAGEM DESCARTÁVEL, CARACTERÍSTICAS: 70° INPM. FRASCO.</t>
  </si>
  <si>
    <t>ÁLCOOL 70% GEL. COM VÁLVULA PUMP - FRASCO DE 500 ML. LOÇÃO ALCOÓLICA DE CONSISTÊNCIA GELATINOSA, ISENTA DE PERFUME, HIPOALERGÊNICA E ATÓXICA, ANTISSÉPTICO DAS MÃOS, EMBALAGEM DESCARTÁVEL, CARACTERÍSTICAS: 70° INPM. FRASCO.</t>
  </si>
  <si>
    <t>ÁLCOOL 70%, APRESENTAÇÃO LÍQUIDO - FRASCO DE 1 LITRO. ÁLCOOL ETÍLICO, TIPO HIDRATADO, TEOR ALCOÓLICO 70%_(70¨GL) - FRASCO.</t>
  </si>
  <si>
    <t>ALGINATO DE CÁLCIO E SÓDIO, BISNAGA 85G. GEL HIDRATANTE, ABSORVENTE PARA FERIDAS, NÃO-ESTÉRIL, COMPOSTO DE ALGINATO DE CÁLCIO E SÓDIO E CARBOXIMETILCELULOSE SÓDICA NUM EXCIPIENTE AQUOSO, TRANSPARENTE E VISCOSO, CRIA AMBIENTE</t>
  </si>
  <si>
    <t>ALGODÃO HIDRÓFILO, FORMA DE ROLO (500 GR) EM CAMADAS (MANTA) CONTÍNUAS EM PROVIDO DE PAPEL APROPRIADO EM TODA SUA EXTENSÃO, CONFECCIONADO COM FIBRAS 100% ALGODÃO, ASPECTO HOMOGÊNEO E MACIO, BOA ABSORVÊNCIA, INODORO, AUSÊNCIA</t>
  </si>
  <si>
    <t>ALMOTOLIA DE PLÁSTICO AMBAR COM TAMPA 250ML, COMPOSTA DE 3 PARTES: BISNAGA, BICO ROSQUEADOR E TAMPA. CONFECCIONADA INTEIRAMENTE EM PLÁSTICO APROPRIADO, RESISTENTE, FLEXÍVEL, BISNAGA INTEIRIÇA, COM PAREDES UNIFORMES</t>
  </si>
  <si>
    <t>ALMOTOLIA PLÁSTICA CLARA COM TAMPA 125 ML – UNIDADE ALMOTOLIA DE USO MÉDICO- HOSPITALAR, CONFECCIONADA EM PLÁSTICO OU SIMILAR, OPACO; BICO RETO E LONGO COM ROSCA PERFEITAMENTE AJUSTÁVEL AO FRASCO E TAMPA ACOPLADA</t>
  </si>
  <si>
    <t>ALMOTOLIA PLÁSTICA CLARA COM TAMPA 250 ML – ALMOTOLIA DE USO MÉDICO-HOSPITALAR, CONFECCIONADA EM PLÁSTICO OU SIMILAR, OPACO; BICO RETO E LONGO COM ROSCA PERFEITAMENTE AJUSTÁVEL AO FRASCO E TAMPA ACOPLADA AO MESMO.</t>
  </si>
  <si>
    <t>APARELHO PARA TRICOTOMIA/BARBEADOR. DESCARTÁVEL, COMPOSTO DE UMA ÚNICA PARTE, COM DUAS LÂMINAS DE AÇO INOXIDÁVEL PARALELAS, ISENTA DE REBARBAS E SINAIS DE OXIDAÇÃO OU QUALQUER OUTRO DEFEITO. UNIDADE.</t>
  </si>
  <si>
    <t>APÓSITO ESTÉRIL 10CM X 15CM – PRODUZIDO EM ALGODÃO 100% COM MANTA DE ALGODÃO HIDRÓFOBO E HIDRÓFILO, ENVOLTAS POR UM TECIDO DE GAZE 13 FIOS. DEVERÁ ABSORVER SANGUE E EXSUDATOS. ESTERILIZADO, DESCARTÁVEL. PACOTE INDIVIDUAL –...</t>
  </si>
  <si>
    <t>ATADURA DE CREPOM DE 12CM X 1,8M – PACOTE COM 12 UNIDADES - CONTENDO 13 FIOS/CM2 CONFECCIONADA EM ALGODÃO CRU OU COMPONENTE SINTÉTICO, BORDA COM ACABAMENTO QUE IMPEÇA O DESFIAMENTO, ELASTICIDADE ADEQUADA, ENROLADA UNIFORME...</t>
  </si>
  <si>
    <t>ATADURA DE CREPOM DE 20CM X 1,8M - PACOTE COM 12 UNIDADES - CONTENDO 13 FIOS/CM2 UNIDADE CONFECCIONADA EM ALGODÃO CRU OU COMPONENTE SINTÉTICO, BORDA COM ACABAMENTO QUE IMPEÇA O DESFIAMENTO, ELASTICIDADE ADEQUADA, ENROLADA ...</t>
  </si>
  <si>
    <t>ATADURA DE CREPOM DE 6 CM X 1,8M – PACOTE COM 12 UNIDADES - CONTENDO 13 FIOS/CM2 CONFECCIONADA EM ALGODÃO CRU OU COMPONENTE SINTÉTICO, BORDA COM ACABAMENTO QUE IMPEÇA O DESFIAMENTO, ELASTICIDADE ADEQUADA, ENROLADA UNIFORME...</t>
  </si>
  <si>
    <t>ATADURA ELÁSTICA 10 CM X 2,2 M, TECIDO SINTÉTICO MISTO – UNIDADE</t>
  </si>
  <si>
    <t>AVENTAL DESCARTÁVEL – PACOTE COM 10 UNIDADES - AVENTAL PROCEDIMENTO MANGA LONGA COM PUNHO ELÁSTICO – TAMANHO ÚNICO – TECIDO 100% POLIPROPILENO NÃO ESTÉRIL – PACOTE.</t>
  </si>
  <si>
    <t xml:space="preserve">BALÃO PARA VENTILAÇÃO POSITIVA COM RESERVATÓRIO DE OXIGENIO – TAMANHO ADULTO – RESSUSCITADOR. MATERIAL SILICONE, TIPO AUTOCLAVÁVEL, VOLUME 1000, CARACTERÍSTICAS ADICIONAIS 45 MM/HG, COMPONENTES RESERVATÓRIO DE OXIGÊNIO </t>
  </si>
  <si>
    <t>BALÃO PARA VENTILAÇÃO POSITIVA COM RESERVATÓRIO DE OXIGENIO – TAMANHO NEONATAL – RESSUSCITADOR, MATERIAL SILICONE, C/ VÁLVULA ACRÍLICA SILICONIZADA, COMPONENTES RESERVATÓRIO DE OXIGÊNIO - UNIDADE.</t>
  </si>
  <si>
    <t>BALÃO PARA VENTILAÇÃO POSITIVA COM RESERVATÓRIO DE OXIGENIO – TAMANHO PEDIATRÍCO - RESSUSCITADOR, MATERIAL PLÁSTICO, TIPO PEDIÁTRICO, CARACTERÍSTICAS ADICIONAIS ENTRADA DE O2, MÁSCARA TRANSPARENTE, AUTOCLAVÁVEL, COMPONENTE...</t>
  </si>
  <si>
    <t xml:space="preserve">BOTA DE UNNA MEDINDO 10,2 CM X 9,14 M - BANDAGEM INELÁSTICA, IMPREGNADA COM PASTA, NÃO SOLIDIFICÁVEL, DE ÓXIDO DE ZINCO, ACÁCIA, GLICERINA, ÓLEO DE RÍCINO E VASELINA. FÁCIL DE APLICAR (A FRIO), AJUSTE PERFEITO, FLEXÍVEL </t>
  </si>
  <si>
    <t>BRAÇADEIRA COM MANGUITO DE BORRACHA TAMANHO ADULTO OBESO – VULCANIZADO COM DUAS SAÍDAS, SEM EMENDAS, DE ALTA DURABILIDADE COM BRAÇADEIRA EM NYLON, ANTIALÉRGICO, COM FECHO DE BOTÃO (PINO DE METAL) - UNIDADE.</t>
  </si>
  <si>
    <t>CABO BISTURI Nº 3: MATERIAL: AÇO INOXIDÁVEL, TAMANHO: 12CM - UNIDADE.</t>
  </si>
  <si>
    <t>CADARÇO PARA TRAQUEOSTOMIA - CADARÇO SARJADO 10MM COM 10M PARA FIXAÇÃO DE CÂNULA DE TRAQUEOSTOMIA - UNIDADE.</t>
  </si>
  <si>
    <t>CAIXA PLÁSTICA APLICAÇÃO ACONDICIONAMENTO DE MEDICAMENTOS, COR BRANCA - CAIXA PLÁSTICA, MATERIAL POLIPROPILENO, PROFUNDIDADE 22 CM, LARGURA 44CM, ALTURA 24CM, CARACTERÍSTICAS ADICIONAIS TAMPA, TRAVA, ALÇAS.</t>
  </si>
  <si>
    <t>CAMPO CIRURGICO ESTÉRIL FENESTRADO. TAMANHO 100CM X 100CM - UNIDADE.</t>
  </si>
  <si>
    <t>CAMPO CIRURGICO ESTÉRIL PARA MESA COM REFORÇO. TAMANHO 1M X 1,2 M - UNIDADE.</t>
  </si>
  <si>
    <t>CAMPO FENESTRADO DESCARTÁVEL- 70 CM x 70 CM - CAMPO OPERATÓRIO, TEXTURA FENESTRADO, MATERIAL NÃO TECIDO, CARACTERÍSTICAS ADICIONAIS, DESCARTÁVEL E ESTÉRIL - UNIDADE.</t>
  </si>
  <si>
    <t>CATETER INTRAVENOSO (BUTERFLY) Nº 19 – CAIXA COM 100 UNIDADES: CATETER INTRAVENOSO, MATERIAL AÇO INOXIDÁVEL, CALIBRE 19 G, APLICAÇÃO PERIFÉRICO, CARACTERÍSTICAS ADICIONAIS C/ ASA DE FIXAÇÃO, TUBO EXTENSOR SILICONADO, TIPO ...</t>
  </si>
  <si>
    <t>CATETER INTRAVENOSO (BUTERFLY) Nº 21 – CAIXA COM 100 UNIDADES: CATETER INTRAVENOSO, MATERIAL AÇO INOXIDÁVEL, CALIBRE 21 G, APLICAÇÃO PERIFÉRICO, CARACTERÍSTICAS ADICIONAIS C/ ASA DE FIXAÇÃO, TUBO EXTENSOR SILICONADO, TIPO ...</t>
  </si>
  <si>
    <t>CATETER INTRAVENOSO (BUTERFLY) Nº 23 - CAIXA COM 100 UNIDADES: CATETER INTRAVENOSO, MATERIAL AÇO INOXIDÁVEL, CALIBRE 23 G, APLICAÇÃO PERIFÉRICO, CARACTERÍSTICAS ADICIONAIS C/ ASA DE FIXAÇÃO, TUBO EXTENSOR SILICONIZADO, TIP...</t>
  </si>
  <si>
    <t>CATETER INTRAVENOSO (BUTERFLY) Nº 25 - CAIXA COM 100 UNIDADES: CATETER INTRAVENOSO, MATERIAL AÇO INOXIDÁVEL, CALIBRE 25 G, APLICAÇÃO PERIFÉRICO, CARACTERÍSTICAS ADICIONAIS C/ ASA DE FIXAÇÃO, TUBO EXTENSOR SILICONADO, TIPO ...</t>
  </si>
  <si>
    <t>CATETER INTRAVENOSO (BUTERFLY) Nº 27 - CAIXA COM 100 UNIDADES: CATETER INTRAVENOSO, MATERIAL AÇO INOXIDÁVEL, CALIBRE 27 G, APLICAÇÃO PERIFÉRICO, CARACTERÍSTICAS ADICIONAIS C/ ASA DE FIXAÇÃO, TUBO EXTENSOR SILICONADO, TIPO ...</t>
  </si>
  <si>
    <t>CATETER INTRAVENOSO PERIFÉRICO N° 14G - DESCARTÁVEL, ESTÉRIL, RADIOPACO, CONFECCIONADO EM MATERIAL ATÓXICO, PONTA FINA, APIROGÊNICO, RESISTENTE, COM ESPESSURA E DIMENSÕES ADEQUADAS À SUA FINALIDADE, TOTALMENTE UNIFORME, DE...</t>
  </si>
  <si>
    <t>CATETER INTRAVENOSO PERIFÉRICO N° 16G - DESCARTÁVEL, ESTÉRIL, RADIOPACO, CONFECCIONADO EM MATERIAL ATÓXICO, PONTA FINA, APIROGÊNICO, RESISTENTE, COM ESPESSURA E DIMENSÕES ADEQUADAS À SUA FINALIDADE, TOTALMENTE UNIFORME.</t>
  </si>
  <si>
    <t>CATETER INTRAVENOSO PERIFÉRICO Nº 18G - DESCARTÉVEL, ESTÉRIL, RADIOPACO, CONFECCIONADO EM MATERIAL ATÓXICO, PONTA FINA, APIROGÊNICO, RESISTENTE, COM ESPESSURA E DIMENSÕES ADEQUADAS À SUA FINALIDADE, TOTALMENTE UNIFORME, D...</t>
  </si>
  <si>
    <t>CATETER INTRAVENOSO PERIFÉRICO Nº 20G - DESCARTÁVEL, ESTÉRIL, RADIOPACO, CONFECCIONADO EM MATERIAL ATÓXICO, PONTA FINA, APIROGÊNICO, RESISTENTE, COM ESPESSURA E DIMENSÕES ADEQUADAS À SUA FINALIDADE, TOTALMENTE UNIFORME</t>
  </si>
  <si>
    <t>CATETER INTRAVENOSO PERIFÉRICO Nº 22G - DESCARTÁVEL, ESTÉRIL, RADIOPACO, CONFECCIONADO EM MATERIAL ATÓXICO, PONTA FINA, APIROGÊNICO, RESISTENTE, COM ESPESSURA E DIMENSÕES ADEQUADAS A SUA FINALIDADE, TOTALMENTE UNIFORME</t>
  </si>
  <si>
    <t>CATETER INTRAVENOSO PERIFÉRICO Nº 24G - DESCARTÁVEL, ESTÉRIL, RADIOPACO, CONFECCIONADO EM MATERIAL ATÓXICO, PONTA FINA, APIROGÊNICO, RESISTENTE, COM ESPESSURA E DIMENSÕES ADEQUADAS À SUA FINALIDADE, TOTALMENTE UNIFORME.</t>
  </si>
  <si>
    <t>CATETER INTRAVENOSO PERIFÉRICO Nº 24G CURTO – 0,7MM X 14MM, PARA USO NEONATAL - DESCARTÁVEL, ESTÉRIL, RADIOPACO, CONFECCIONADO EM MATERIAL ATÓXICO, PONTA FINA, APIROGÊNICO, RESISTENTE, COM ESPESSURA E DIMENSÕES ADEQUADAS</t>
  </si>
  <si>
    <t>CATÉTER PARA OXIGÊNIO TIPO ÓCULOS ADULTO - CONFECCIONADO EM PVC, FLEXÍVEL, ATÓXICO, SUPERFÍCIE LISA, UNIFORME, LIVRE DE QUALQUER DEFEITO PREJUDICIAL À SUA UTILIZAÇÃO, COM AS SEGUINTES DIMENSÕES: COMPRIMENTO APROXIMADO 110 ...</t>
  </si>
  <si>
    <t>CATÉTER PARA OXIGÊNIO TIPO ÓCULOS INFANTIL – CONFECCIONADO EM PVC, FLEXÍVEL, ATÓXICO, SUPERFÍCIE LISA, UNIFORME, LIVRE DE QUALQUER DEFEITO PREJUDICIAL À SUA UTILIZAÇÃO; COM CONECTOR UNIVERSAL PARA ADAPTAÇÃO PERFEITA SÓ TUB...</t>
  </si>
  <si>
    <t>CINTA SAM SLING (CINTA PÉLVICA), TAMANHO MÉDIO, NAS DIMENSÕES: 32-50 “ OU 81-127 CM: CINTA PÉLVICA TIPO SLING, PARA A CIRCUNFERÊNCIA DO QUADRIL CONTROLADA POR COMPRESSÃO PARA REDUZIR E IMOBILIZAR DE MANEIRA SEGURA E EFICAZ...</t>
  </si>
  <si>
    <t>CINTO IMOBILIZADOR TIPO ARANHA - ADULTO - UNIDADE.</t>
  </si>
  <si>
    <t>CLAMP UMBILICAL – CLAMP, MATERIAL PVC RÍGIDO, APLICAÇÃO UMBILICAL, CARACTERÍSTICAS ADICIONAIS ATÓXICAS, HIPOALERGÊNICO, TIPO USO DESCARTÁVEL, EMBALAGEM INDIVIDUAL - UNIDADE.</t>
  </si>
  <si>
    <t>COLAR CERVICAL RESGATE TIPO " STIFNEK" – TAMANHO G - CONFECCIONADO EM POLIPROPILENO DE ALTA DENSIDADE EM 1/16MM, REFORÇADO NA PARTE DA FRENTE COM MAIS UM MILÍMETRO, PERMITINDO UMA MAIOR RESISTÊNCIA E APOIO</t>
  </si>
  <si>
    <t>COLAR CERVICAL RESGATE TIPO " STIFNEK" – TAMANHO M - CONFECCIONADO EM POLIPROPILENO DE ALTA DENSIDADE EM 1/16MM, REFORÇADO NA PARTE DA FRENTE COM MAIS UM MILÍMETRO, PERMITINDO UMA MAIOR RESISTÊNCIA E APOIO. REVESTIDO DE ES...</t>
  </si>
  <si>
    <t>COLAR CERVICAL RESGATE TIPO " STIFNEK" – TAMANHO P – CONFECCIONADO EM POLIPROPILENO DE ALTA DENSIDADE EM 1/16MM, REFORÇADO NA PARTE DA FRENTE COM MAIS UM MILÍMETRO, PERMITINDO UMA MAIOR RESISTÊNCIA E APOIO. REVESTIDO DE ES...</t>
  </si>
  <si>
    <t>COLAR CERVICAL RESGATE TIPO " STIFNEK" – TAMANHO PP – CONFECCIONADO EM POLIPROPILENO DE ALTA DENSIDADE EM 1/16MM, REFORÇADO NA PARTE DA FRENTE COM MAIS UM MILÍMETRO, PERMITINDO UMA MAIOR RESISTÊNCIA E APOIO. REVESTIDO DE E...</t>
  </si>
  <si>
    <t>COLETOR DE URINA 80ML A 100ML EQU/FEZES/ESCARRO TRANSPARENTE – COLETOR ESTÉRIL, TRANSPARENTE (CRISTAL), TAMPA COM ROSCA PERFEITAMENTE AJUSTÁVEL, PROPORCIONANDO ÓTIMA VEDAÇÃO, CAPACIDADE MÍNIMA 80ML, EMBALAGEM INDIVIDUAL –...</t>
  </si>
  <si>
    <t>COLETOR DE URINA SISTEMA FECHADO, CAPACIDADE 1.000 A 2.000 – COLETOR URINA, MATERIAL PVC ESPECIAL ATÓXICO, TIPO SISTEMA FECHADO, APRESENTAÇÃO ESCALA DE LEITURA DE PEQUENOS E GRANDES VOLUMES, CARACTERÍSTICAS ADICIONAIS CÂMA...</t>
  </si>
  <si>
    <t>COLETOR PARA MATERIAL PERFURO CORTANTE CAPACIDADE TOTAL 7 LITROS - CONFECCIONADA EM MATERIAL RÍGIDO, INCINERÁVEL E RESISTENTE A RUPTURAS E/OU PERFURAÇÕES E CONDIÇÕES DE USO E DESCARTE, SEM QUE OCORRA TRANSFIXAÇÃO; COM SIST...</t>
  </si>
  <si>
    <t>COMPRESSA CAMPO OPERATORIO CIRURIGICA, NAO ESTÉRIL 45X 50CM, PACOTE COM 50 UNIDADES: CONFECCIONADO COM FIO 100% ALGODAO. COM ALÇA MEDINDO 18 CM. AS LATERAIS SÃO COSTURADAS. PACOTE.</t>
  </si>
  <si>
    <t>COMPRESSA DE GAZE HIDRÓFILA - 10X10CM, PACOTES COM 500 UNIDADES: COM DENSIDADE DE 13 FIOS POR CM2 CONFECCIONADA EM TECIDO 100% ALGODÃO, DE COR BRANCA, ISENTO DE RESÍDUOS DE DETERGENTE, AMIDO, ALVEJANTE ÓPTICO, ÁCIDOS E ÁLC...</t>
  </si>
  <si>
    <t>COMPRESSA DE GAZE HIDRÓFILA ESTÉRIL - 7,5 X 7,5CM - 15CMX 24CM, PACOTE COM 10 UNIDADES: ABERTURA EM PÉTALA, GAZE COM DENSIDADE DE 13 FIOS POR CM2 CONFECCIONADA EM TECIDO 100% ALGODÃO, DE COR BRANCA, ISENTO DE RESÍDUOS DE D...</t>
  </si>
  <si>
    <t>CONECTOR VALVULADO LUER DE ACESSO FECHADO (PLUG) - UNIDADE.</t>
  </si>
  <si>
    <t>CONJUNTO COMPLETO DE MICRO NEBULIZADOR PARA INALAÇÃO INDIVIDUAL ADULTO - CONFECCIONADO EM MATERIAL ATÓXICO E COM PROTEÇÃO ANTIBACTERIANA. O KIT DEVERÁ TER 01 MÁSCARA PLÁSTICA ADULTO, 01 EXTENSÃO COM CONECTOR PARA AR COMPRI...</t>
  </si>
  <si>
    <t>CONJUNTO COMPLETO DE MICRO NEBULIZADOR PARA INALAÇÃO INDIVIDUAL PEDIÁTRICO - CONFECCIONADO EM MATERIAL EM ATÓXICO E COM PROTEÇÃO ANTIBACTERIANA. O KIT DEVERÁ TER 01 MÁSCARA PLÁSTICA INFANTIL, 01 EXTENSÃO COM CONECTOR PARA ...</t>
  </si>
  <si>
    <t>CONJUNTO PÊRA COM ELETRODO PRÉ CORDIAL PARA ECG, PACOTE COM 06 UNIDADES: A PÊRA DEVER SER MACIA, FLEXÍVEL, PODENDO SER DESTACADA DO ELETRODO PARA HIGIENIZAÇÃO. CONECTOR COMPATÍVEL TANTO C/ PINO BANANA DE 3 MM COMO COM CONE...</t>
  </si>
  <si>
    <t>COPO DESCARTÁVEL PLÁSTICO, 50 ML, PACOTE COM 100 UNIDADES - PACOTE.</t>
  </si>
  <si>
    <t>CREME BARREIRA DURAÇÃO PROLONGADA, HIPOALERGÊNICO BISNAGA COM 92 G: FORMULADO COM TERMOPOLÍMERO ACRÍLICO, AGENTES EMOLIENTES EUMECTANTES E INGREDIENTE ATIVO DIMETICONA 1.3% - BISNAGA.</t>
  </si>
  <si>
    <t>CURATIVO ADESIVO PÓS PUNÇÃO VENOSA OU INJEÇÃO, CAIXA COM 500 UNIDADES: ANTISSÉPTICO, REDONDO, HIPOALERGÊNICO, COMPOSTO DE FITA ADESIVA MICROPOROSA E ALMOFADA ABSORVENTE - CAIXA.</t>
  </si>
  <si>
    <t>CURATIVO ALGINATO DE CALCIO E SODIO EM PLACA DE 10 X 10 CM, ESTÉRIL, ABSORVÍVEL, EMBALADO INDIVIDUALMENTE - UNIDADE.</t>
  </si>
  <si>
    <t>CURATIVO DE HIDROALGINATO COM PRATA MEDIDAS MÍNIMAS 11CM X 11CM: PLACA NÃO ADERENTE. CAMADA NÃO ADERENTE PARA PROTEÇÃO DO LEITO DA FERIDA. COMPOSTO DE ALGINATO, CARBOXIMETILCELULOSE E FIBRAS DE NYLON REVESTIDAS DE PRATA ME...</t>
  </si>
  <si>
    <t>CURATIVO TRANSPARENTE, MEDIDAS APROXIMADAS: 2 CM X 7,5 CM, CAIXA COM 40 UNIDADES: COMPOSTO DE FILME TERMOPLÁSTICO COM ADESIVO ACRÍLICO, COMPRESSA/ALMOFADA DE FIBRAS SINTÉTICAS E CAMADA DE POLIETILENO. ISENTO DE LÁTEX. COM ...</t>
  </si>
  <si>
    <t>DETERGENTE ENZIMÁTICO, FRASCO DE 1 LITRO - DETERGENTE ENZIMÁTICO COMPATÍVEL COM LIMPEZA MANUAL E AUTOMÁTICA DE INSTRUMENTAIS, MATERIAIS DELICADOS, PLÁSTICOS E OUTROS ARTIGOS PARA A SAÚDE. COMPOSIÇÃO MÍNIMA DE QUATRO ENZIMA...</t>
  </si>
  <si>
    <t>ELETRODO AUTOADESIVO DE SILICONE TAMANHO 5 X 5CM, PARA USO ATENDIMNETOS DE FISIOTERAPIA. UNIDADE</t>
  </si>
  <si>
    <t>EQUIPO MACROGOTAS PARA ADMINISTRAÇÃO DE SOLUÇÕES PARENTERAIS – COM CÂMARA DE GOTEJAMENTO TRANSPARENTE E FLEXÍVEL COM FILTRO DE PARTÍCULAS EM SEU INTERIOR, COM GOTEJADOR PRECISO OBEDECENDO À RELAÇÃO 1ML = 20 GTS, BICO PERF...</t>
  </si>
  <si>
    <t>EQUIPO MACROGOTAS PARA ALIMENTAÇÃO ENTERAL – PARA ADMINISTRAÇÃO DE DIETA ENTERAL, BICO PERFURANTE PADRÃO UNIVERSAL PARA CONEXÃO COM O FRASCO DE SOLUÇÃO. CÂMERA DE GOTEJAMENTO FLEXÍVEL, COM FILTRO DE AR, TUBO DE PVC ATÓXICO...</t>
  </si>
  <si>
    <t>EQUIPO MICROGOTAS PARA ADMINISTRAÇÃO DE SOLUÇÕES PARENTERAIS - COM CÂMARA DE GOTEJAMENTO TRANSPARENTE E FLEXÍVEL, COM FILTRO DE PARTÍCULAS EM SEU INTERIOR, BICO PERFURANTE, CONECTOR PLÁSTICO COM TAMPA DE PROTEÇÃO, TUBO DE ...</t>
  </si>
  <si>
    <t>ESCOVA CERVICAL, ESTÉRIL, DESCARTÁVEL, PACOTE COM 100 UNIDADES: PONTA ATIVA PRODUZIDA COM MICRO CERDAS EM NYLON, MACIA E EM FORMATO CÔNICO; EIXO DE SUSTENTAÇÃO EM AÇO INOXIDÁVEL. CABO EM POLIESTIRENO DE ALTO IMPACTO, ATÓXI...</t>
  </si>
  <si>
    <t>ESCOVA PARA ASSEPSIA CIRURGICA - DEGERMAÇÃO, COM CLOREXIDINA À 2%, ESTÉRIL, EMBALADA INDIVIDUALMENTE - UNIDADE.</t>
  </si>
  <si>
    <t>ESCOVA PARA ASSEPSIA CIRURGICA – ESCOVA UNHA, MATERIAL CORPO PLÁSTICO, MATERIAL CERDAS ESPUMA, TIPO CERDAS/ESPUMA, COR CORPO BRANCA, COR CERDAS BRANCA, CARACTERÍSTICAS ADICIONAIS ESTÉRIL/ASSEPSIA - UNIDADE.</t>
  </si>
  <si>
    <t>ESFIGMOMANÔMETRO ADULTO - ESFIGMOMANÔMETRO, TIPO ANEROIDE, COMPONENTES BRAÇADEIRA EM NYLON, MANGUITO, PERA, VÁLVULA COM ROSCA, CAPACIDADE MEDIDA DE 0 A 300 MM/HG, CARACTERÍSTICAS ADICIONAIS COM ESTOJO E BRAÇADEIRA COM FECH...</t>
  </si>
  <si>
    <t>ESFIGMOMANÔMETRO PEDIÁTRICO - ESFIGMOMANÔMETRO, TIPO ANEROIDE, COMPONENTES BRAÇADEIRA, MANGUITO, PERA, VÁLVULA COM ROSCA, CAPACIDADE MEDIDA DE 0 A 300 MM/HG, CARACTERÍSTICAS ADICIONAIS COM ESTOJO E BRAÇADEIRA COM FECHO DE ...</t>
  </si>
  <si>
    <t>ESPARADRAPO IMPERMEÁVEL, MEDINDO 10CM X 4,5M: CONFECCIONADO EM TECIDO 100% ALGODÃO, COM RESINA ACRÍLICA IMPERMEABILIZANTE, COR BRANCA, ISENTO DE SUBSTÂNCIAS ALÉRGICAS DE GERMES PATOGÊNICOS, IMPERMEABILIDADE DORSAL ADEQUADA...</t>
  </si>
  <si>
    <t>ESPÁTULA DE AYRES, PACOTE COM 100 UNIDADES: CONFECCIONADA EM MADEIRA, DE COR NATURAL, DESCARTÁVEL, FORMATO CONVENCIONAL. RESISTENTE AO MANUSEIO, COM SUPERFÍCIE LISA E BORDAS PERFEITAMENTE ACABADAS, ESPESSURA E LARGURA UNIF...</t>
  </si>
  <si>
    <t>ESPÉCULO VAGINAL DESCARTÁVEL TAMANHO GRANDE/G - PARA EXECUÇÃO DE EXAME GINECOLÓGICO, EMBALADO PAPEL GRAU CIRÚRGICO E FILME POLIÉSTER/POLIETILENO, NÃO ESTÉRIL, NÃO LUBRIFICADO. EMBALAGEM INDIVIDUAL - UNIDADE.</t>
  </si>
  <si>
    <t>ESPÉCULO VAGINAL DESCARTÁVEL TAMANHO MÉDIO/M - PARA EXECUÇÃO DE EXAME GINECOLÓGICO, EMBALADO PAPEL GRAU CIRÚRGICO E FILME POLIÉSTER/POLIETILENO, NÃO ESTÉRIL, NÃO LUBRIFICADO. EMBALAGEM INDIVIDUAL - UNIDADE.</t>
  </si>
  <si>
    <t>ESPÉCULO VAGINAL DESCARTÁVEL TAMANHO PEQUENO/P: PARA EXECUÇÃO DE EXAME GINECOLÓGICO, EMBALADO PAPEL GRAU CIRÚRGICO E FILME POLIÉSTER/POLIETILENO, NÃO ESTÉRIL, NÃO LUBRIFICADO. EMBALAGEM INDIVIDUAL - UNIDADE.</t>
  </si>
  <si>
    <t>ESTETOSCÓPIO SIMPLES DIAFRAGMAS DE ALTA SENSIBILIDADE – UNIDADE ADULTO - TUBO MOLDADO EM PVC DE PEÇA ÚNICA PARA MELHOR TRANSMISSÃO DO SOM – UNIDADE.</t>
  </si>
  <si>
    <t>ETER ETILICO 35%, FRASCO DE 1 LITRO - FRASCO.</t>
  </si>
  <si>
    <t>EXTENSÃO PARA ASPIRAÇÃO - 2 METROS DE COMPRIMENTO, DIÂMETRO INTERNO 6MM, DIÂMETRO EXTERNO 8MM. DESCARTÁVEL, COM CONECTOR ELASTÔMERO PARA SER ADAPTADO NO ASPIRADOR E NO FRASCO DE ASPIRAÇÃO, TUBO PLÁSTICO, PVC SILICONIZADO N...</t>
  </si>
  <si>
    <t>EXTENSÃO PARA OXIGÊNIO - 2 METROS DE COMPRIMENTO,UNIDADE VERDE/CRISTAL, PRODUZIDO EM PVC, ISENTO DE LÁTEX, DE 5,3MM A 6MM DE DIÂMETRO EXTERNO, DE 3,8 A 4,00 MM DE DIÂMETRO INTERNO, PROVIDO NAS 2 EXTREMIDADES DE UM CONECTOR...</t>
  </si>
  <si>
    <t>EXTENSOR MULTIVIAS VALVULADO QUE GARANTA UM SISTEMA FECHADO POR MEIO DAS VÁLVULAS E QUE PERMITA O USO COM DISPOSITIVOS E SERINGAS LUER LOCK E LUER SLIP, COM CLAMP - UNIDADE.</t>
  </si>
  <si>
    <t>FIO CATGUT CROMADO 3.0, CAIXA COM 24 ENVELOPES: FIO DE SUTURA, MATERIAL CATGUT CROMADO COM AGULHA, TIPO FIO 3-0, COMPRIMENTO COMPR. MÍNIMO 70, TIPO AGULHA 1/2 CÍRCULO CILÍNDRICA, COMPRIMENTO AGULHA 2,5, ESTERILIDADE ESTÉRI...</t>
  </si>
  <si>
    <t>FIO CIRÚRGICO DE SUTURA DE NYLON PRETO 2-0, AGULHA DE 30MM, CAIXA COM 24 ENVELOPES: MONOFILAMENTO NÃO ABSORVÍVEL, 45 CENTÍMETROS DE COMPRIMENTO, COM AGULHA TRIANGULAR, CORTANTE 3/8 DE CURVATURA. EMBALAGEM QUE PERMITA ABERT...</t>
  </si>
  <si>
    <t>FIO DE SUTURA VICRYL 3-0 AGULHA 1,7 CM ABSORVÍVEL - CAIXA COM 12 UNIDADES - CAIXA.</t>
  </si>
  <si>
    <t>FIO MONONYLON 2.0 - FIO DE SUTURA, CAIXA COM 24 ENVELOPES: MATERIAL NYLON MONOFILAMENTO, TIPO FIO 2-0, COR PRETO, COMPRIMENTO 45, CARACTERÍSTICAS ADICIONAIS COM AGULHA, TIPO AGULHA 3/8 CÍRCULO CORTANTE, COMPRIMENTO AGULHA ...</t>
  </si>
  <si>
    <t>FIO MONONYLON 3.0 - FIO DE SUTURA, CAIXA COM 24 ENVELOPES: MATERIAL NYLON MONOFILAMENTO, TIPO FIO 3-0, COR PRETO, COMPRIMENTO 45, CARACTERÍSTICAS ADICIONAIS COM AGULHA, TIPO AGULHA 3/8 CÍRCULO CORTANTE, COMPRIMENTO AGULHA ...</t>
  </si>
  <si>
    <t>FIO MONONYLON 4.0 - FIO DE SUTURA, CAIXA COM 24 ENVELOPES: MATERIAL NYLON MONOFILAMENTO, TIPO FIO 4-0, COR PRETO, COMPRIMENTO 45, CARACTERÍSTICAS ADICIONAIS COM AGULHA, TIPO AGULHA 1/2 CÍRCULO CORTANTE, COMPRIMENTO AGULHA ...</t>
  </si>
  <si>
    <t>FIO MONONYLON 5.0 - FIO DE SUTURA, CAIXA COM 24 ENVELOPES: MATERIAL NYLON MONOFILAMENTO, TIPO FIO 5-0, COR PRETO, COMPRIMENTO 45, CARACTERÍSTICAS ADICIONAIS COM AGULHA, TIPO AGULHA 3/8 CÍRCULO CORTANTE, COMPRIMENTO AGULHA ...</t>
  </si>
  <si>
    <t>FIO MONONYLON 6.0 - FIO DE SUTURA, CAIXA COM 24 ENVELOPES: MATERIAL NYLON MONOFILAMENTO, TIPO FIO 6-0, COR PRETO, COMPRIMENTO 45, CARACTERÍSTICAS ADICIONAIS COM AGULHA, TIPO AGULHA 3/8 CÍRCULO CORTANTE, COMPRIMENTO AGULHA ...</t>
  </si>
  <si>
    <t>FIO PARA SUTURA NYLON 3.0 COM AGULHA TRIANGULAR DE 3,0 CM E 3/8 – TAMANHO DO FIO 45CM (MONOFILAMENTO PRETO) CAIXA COM 24 ENVELOPES - CAIXA.</t>
  </si>
  <si>
    <t>FITA ADESIVA CIRÚRGICA DE 100MM X 10M, CONSTITUÍDA DE NÃO TECIDO, MICROPOROSO, NA COR BRANCA: IMPREGNADA DE MASSA ADESIVA À BASE DE POLÍMERO ACRÍLICO HIPOALERGÊNICO. ADERÊNCIA RÁPIDA, CONTROLADA E PERMANENTE, MESMO SOB A A...</t>
  </si>
  <si>
    <t>FITA ADESIVA CIRÚRGICA DE 25MM X 10M, CONSTITUÍDA DE NÃO TECIDO, MICROPOROSO, NA COR BRANCA: IMPREGNADA DE MASSA ADESIVA À BASE DE POLÍMERO ACRÍLICO HIPOALERGÊNICO. ADERÊNCIA RÁPIDA, CONTROLADA E PERMANENTE, MESMO SOB A AÇ...</t>
  </si>
  <si>
    <t>FITA ADESIVA CIRÚRGICA DE 50MM X 10M, CONSTITUÍDA DE NÃO TECIDO, MICROPOROSO, NA COR BRANCA: IMPREGNADA DE MASSA ADESIVA À BASE DE POLÍMERO ACRÍLICO HIPOALERGÊNICO. ADERÊNCIA RÁPIDA, CONTROLADA E PERMANENTE, MESMO SOB A AÇ...</t>
  </si>
  <si>
    <t>FITA ADESIVA CREPE, BRANCA, MEDINDO 19 MM X 50 M - USO MÉDICO HOSPITALAR, CONFECCIONADA EM DORSO DE PAPEL CREPADO COM BOA ADESIVIDADE, EMBALADA INDIVIDUALMENTE EM INVÓLUCRO ÍNTEGRO - UNIDADE.</t>
  </si>
  <si>
    <t>FITA ADESIVA PARA AUTOCLAVE, MEDINDO 19MM X 30M: CONFECIONADA EM DUAS FACES, SENDO O DORSO EM PAPEL CREPADO À BASE DE FIBRA DE CELULOSE, TINTA TERMORREATIVA SINALIZADOR VISUAL QUE INDIQUE A PASSAGEM PELO PROCESSO DE ESTERI...</t>
  </si>
  <si>
    <t>FIXADOR PARA LÂMINA DE CITOLOGIA, FRASCO 100 ML – BORRIFADOR EM SPRAY DE ACIONAMENTO SUAVE E UNIFORME, TAMPA AJUSTÁVEL QUE NÃO PERMITA VAZAMENTOS - FRASCO.</t>
  </si>
  <si>
    <t>FLUXÔMETRO - CAPACIDADE FLUXO 0 A 30, APLICAÇÃO CONTROLE FLUXO OXIGÊNIO MEDICINAL, TIPO ESCALA EXPANDIDA DE 0 A 7L/MIN, COMPONENTES CORPO E VÁLVULA DE AGULHA DE LATÃO CROMADO - UNIDADE.</t>
  </si>
  <si>
    <t>FORMOL 10%, FRASCO DE 1 LITRO - FRASCO.</t>
  </si>
  <si>
    <t>FRALDA INFANTIL EXTRA GRANDE, PESO ATÉ 15KG - FRALDA COM FORMATO ANATÔMICO, BARREIRAS LATERAIS ANTIVAZAMENTO, 04 ELÁSTICOS AO REDOR DAS PERNAS, REVESTIMENTO INTERNO COM COBERTURA FILTRANTE SUAVE DE NÃO TECIDO. DEVE POSSUIR...</t>
  </si>
  <si>
    <t>FRALDA INFANTIL GRANDE, PESO ATÉ 12,5KG - FRALDA COM FORMATO ANATÔMICO, BARREIRAS LATERAIS ANTIVAZAMENTO, 04 ELÁSTICOS AO REDOR DAS PERNAS, REVESTIMENTO INTERNO COM COBERTURA FILTRANTE SUAVE DE NÃO TECIDO. DEVE POSSUIR 4 C...</t>
  </si>
  <si>
    <t>FRALDA INFANTIL MEDIA, PESO ATÉ 9,5KG - FRALDA COM FORMATO ANATÔMICO, BARREIRAS LATERAIS ANTIVAZAMENTO, 04 ELÁSTICO AO REDOR DAS PERNAS, REVESTIMENTO INTERNO COM COBERTURA FILTRANTE SUAVE DE NÃO TECIDO. DEVE POSSUIR 4 CAMA...</t>
  </si>
  <si>
    <t>FRALDA INFANTIL PEQUENA, PESO ATÉ 5KG - FRALDA COM FORMATO ANATÔMICO, BARREIRAS LATERAIS ANTIVAZAMENTO, 04 ELÁSTICOS AO REDOR DAS PERNAS, REVESTIMENTO INTERNO COM COBERTURA FILTRANTE SUAVE DE NÃO TECIDO. DEVE POSSUIR 4 CAM...</t>
  </si>
  <si>
    <t>FRALDA INFANTIL RECÉM NASCIDO, PESO ATÉ 4KG - FRALDA COM FORMATO ANATÔMICO, BARREIRAS LATERAIS ANTIVAZAMENTO, 04 ELÁSTICOS AO REDOR DAS PERNAS, REVESTIMENTO INTERNO COM COBERTURA FILTRANTE SUAVE DE NÃO TECIDO. DEVE POSSUIR...</t>
  </si>
  <si>
    <t>FRASCO PARA NUTRIÇÃO ENTERAL, FRASCO DE 300 ML - DESENVOLVIDO EM POLIETILENO DE ALTA QUALIDADE, GRADUADOS COM ESCALA DE 10 ML, COM TRAVA DE SEGURANÇA E ALÇA DE SUSTENTAÇÃO, DE USO ÚNICO, INDICADO PARA ALIMENTAÇÃO ENTERAL D...</t>
  </si>
  <si>
    <t>GARROTE ADULTO COM TRAVA - CONFECCIONADO EM TECIDO ELÁSTICO E TRAVA DE SEGURANÇA DE PLASTICO, TRAVA COM DOIS ESTÁGIOS 1° ALÍVIO 2° RETIRADA, EMBALADO INDIVIDUALMENTE EM SACO PLÁSTICO - UNIDADE.</t>
  </si>
  <si>
    <t>GARROTE INFANTIL COM TRAVA - CONFECCIONADO EM TECIDO ELÁSTICO E TRAVA DE SEGURANÇA DE PLASTICO, TRAVA COM DOIS ESTÁGIOS 1°ALÍVIO 2°RETIRADA, EMBALADO INDIVIDUALMENTE ENM SACO PLÁSTICO - UNIDADE.</t>
  </si>
  <si>
    <t>GEL PARA ELETROCARDIOGRAMA E ECOCARDIOGRAMA, PACOTE 5 KG - COM PH BALANCEADO, INODORO, HIDROSSOLÚVEL, ISENTO DE SAL, HIPOALERGÊNICO E COM VISCOSIDADE ADEQUADA - PACOTE.</t>
  </si>
  <si>
    <t>GEL PARA ULTRASSON - FRASCO 250G GEL CONDUTOR, APLICAÇÃO P/ ULTRASSONOGRAFIA - FRASCO.</t>
  </si>
  <si>
    <t>GLUTARALDEÍDO APRESENTAÇÃO SOLUÇÃO A 2%, GALÃO 5 LITROS, INDICAÇÃO COM PÓ ATIVADOR PARA 28 DIAS – GALÃO.</t>
  </si>
  <si>
    <t>HASTE FLEXÍVEL DE ALGODÃO, CAIXA COM 150 UNIDADES - DE POLIPROPILEMO INQUEBRÁVEL, CONTENDO EM SUAS EXTREMIDADES CABEÇAS COM ALGODÃO QUE NÃO SOLTEM FIAPOS, COM FIXAÇÃO SEGURA E SOLUÇÃO ANTI-MICROBIANA ISENTO DE IMPUREZAS - ...</t>
  </si>
  <si>
    <t>HIDROGEL COM PHMB, 0,1% DE POLIHEXAMIDA, 0,1% DE BETAINA, CARBOXIMETILCELULOSE, COCOAMIDOPROPIL BETAÍNA, GLICERINAE ÁGUA PURUFICADA, FRASCO 110 GR - FRASCO.</t>
  </si>
  <si>
    <t>IMOBILIZADOR DE CABEÇA ADULTO - IMPERMEAVEL CONFECCIONADO EM DUAS PARTES: A PRIMEIRA E A DOS BLOCOS E A SEGUNDA É DA BASE; MATERIAL COMPOSTO DE: COPOLÍMERO DE ETIL VINIL ACETADO; MATERIAL MACIO; IMPERMEÁVEL; LAVÁVEL; UTILI...</t>
  </si>
  <si>
    <t>INDICADOR BIOLÓGICO A VAPOR,TIPO AUTO-CONTIDO, CAIXA COM 10 UNIDADES - COM RESPOSTA DE NO MÁXIMO 48 HORAS, COMPOSTO DE UMA TIRA DE PAPEL CONTENDO UMA POPULAÇÃOMICROBIANA MINIMA DE 100.000 (CEM MIL) ESPOROS SECOS E CALIBRAD...</t>
  </si>
  <si>
    <t>INDICADOR QUÍMICO EMULADOR CLASSE V, CAIXA COM 250 UNIDADES - INDICADO PARA MONITORAR O PROCESSO DE ESTERILIZAÇÃO A VAPOR. REAGE A TODOS OS PARÂMETROS DE UM CICLO DE ESTERILIZAÇÃO (TEMPO, TEMPERATURA E VAPOR) NOS CICLOS ES...</t>
  </si>
  <si>
    <t>LÂMINA BISTURI N° 23, CAIXA COM 100 UNIDADES - ESTÉRIL, DESCARTÁVEL, CONFECCIONADA EM AÇO INOXIDÁVEL OU AÇO CARBONO DEVIDAMENTE AFIADO E POLIDO, ISENTA DE REBARBAS E/OU SINAIS DE OXIDAÇÃO E PERFEITAMENTE FIXADA E AJUSTADA...</t>
  </si>
  <si>
    <t>LAMINA BISTURI Nº 21, CAIXA COM 100 UNIDADES - ESTÉRIL, DESCARTÁVEL, CONFECCIONADA EM AÇO INOXIDÁVEL OU AÇO CARBONO DEVIDAMENTE AFIADO E POLIDO, ISENTA DE REBARBAS E/OU SINAIS DE OXIDAÇÃO E PERFEITAMENTE FIXADA E AJUSTADA ...</t>
  </si>
  <si>
    <t>LÂMINA BISTURI Nº 24, CAIXA COM 100 UNIDADES - ESTÉRIL, DESCARTÁVEL, CONFECCIONADA EM AÇO INOXIDÁVEL OU AÇO CARBONO DEVIDAMENTE AFIADO E POLIDO, ISENTA DE REBARBAS E/OU SINAIS DE OXIDAÇÃO E PERFEITAMENTE FIXADA E AJUSTADA ...</t>
  </si>
  <si>
    <t>LÂMINA BISTURI Nº 25, CAIXA COM 100 UNIDADES - ESTÉRIL, DESCARTÁVEL, CONFECCIONADA EM AÇO INOXIDÁVEL OU AÇO CARBONO DEVIDAMENTE AFIADO E POLIDO, ISENTA DE REBARBAS E/OU SINAIS DE OXIDAÇÃO E PERFEITAMENTE FIXADA E AJUSTADA ...</t>
  </si>
  <si>
    <t>LAMÍNULA PARA MICROSCOPIA 18 X 18MM, CAIXA COM 100 UNIDADES. VALIDADE MÍNIMA: 02 ANOS - CAIXA.</t>
  </si>
  <si>
    <t>LANCETAS 23 G, CAIXA COM 100 UNIDADES: CARACTERÍSTICAS: LANCETA ESTÉRIL, DESCARTÁVEL, EM AÇO INOXIDÁVEL, QUE DISPENSE O USO DE LANCETADOR, COM LÂMINA PERFUROCORTANTE RETRÁTIL, EM CONFORMIDADE COM A NR 32 - MINISTÉRIO DO TR...</t>
  </si>
  <si>
    <t>LENÇOL DESCARTÁVEL HOSPITALAR MATERIAL PAPEL, ROLO, 100% FIBRAS VIRGENS NÃO RECICLADO LARGURA 0.70 CM COMPRIMENTO 50M – UNIDADE.</t>
  </si>
  <si>
    <t>LENÇOL TNT COM ELÁSTICO PARA MACA BRANCO TAMANHO 220 X 0,90 CM PACOTE COM 100 UNIDADES - PACOTE.</t>
  </si>
  <si>
    <t>LIDOCAÍNA CLORIDRATO, COMPOSIÇÃO ASSOCIADA À FENILEFRINA, CONCENTRAÇÃO 20 MG +0,4 MG/ML, SOLUÇÃO INJETÁVEL – AMPOLA</t>
  </si>
  <si>
    <t>LIDOCAÍNA CLORIDRATO, COMPOSIÇÃO ASSOCIADA COM NOREPINEFRINA,AMPOLA DOSAGEM 2% + 1:50.000, APRESENTAÇÃO INJETÁVEL – AMPOLA.</t>
  </si>
  <si>
    <t>LIDOCAÍNA SPRAY 10% (100MG/ML), SOLUÇÃO SPRAY, FRASCO COM 50ML - FRASCO.</t>
  </si>
  <si>
    <t>LUVA CIRÚRGICA N° 7,0 - ESTÉRIL, CONFECCIONADA EM LÁTEX NATURAL, HIPOALERGÊNICA, ATÓXICA, COM ALTA SENSIBILIDADE TÁTIL, FORMATO ANATÔMICO EM AMBAS AS MÃOS, PERMITINDO PERFEITO AJUSTE DOS DEDOS, MÃOS E PUNHOS; TEXTURA UNIFO...</t>
  </si>
  <si>
    <t>LUVA CIRÚRGICA N° 7,5 - ESTÉRIL, CONFECCIONADA EM LÁTEX NATURAL, HIPOALERGÊNICA, ATÓXICA, COM ALTA SENSIBILIDADE TÁTIL, FORMATO ANATÔMICO EM AMBAS AS MÃOS, PERMITINDO PERFEITO AJUSTE DOS DEDOS, MÃOS E PUNHOS; TEXTURA UNIFO...</t>
  </si>
  <si>
    <t>LUVA CIRÚRGICA N° 8,0 - ESTÉRIL, CONFECCIONADA EM LÁTEX NATURAL, HIPOALERGÊNICA, ATÓXICA, COM ALTA SENSIBILIDADE TÁTIL, FORMATO ANATÔMICO EM AMBAS AS MÃOS, PERMITINDO PERFEITO AJUSTE DOS DEDOS, MÃOS E PUNHOS; TEXTURA UNIFO...</t>
  </si>
  <si>
    <t>LUVA CIRÚRGICA N° 8,5 - ESTÉRIL, CONFECCIONADA EM LÁTEX NATURAL, HIPOALERGÊNICA, ATÓXICA, COM ALTA SENSIBILIDADE TÁTIL, FORMATO ANATÔMICO EM AMBAS AS MÃOS, PERMITINDO PERFEITO AJUSTE DOS DEDOS, MÃOS E PUNHOS; TEXTURA UNIFO...</t>
  </si>
  <si>
    <t>LUVA CIRÚRGICA Nº 6,5 - ESTÉRIL, CONFECCIONADA EM LÁTEX NATURAL, HIPOALERGÊNICA, ATÓXICA, COM ALTA SENSIBILIDADE TÁTIL, FORMATO ANATÔMICO EM AMBAS AS MÃOS, PERMITINDO PERFEITO AJUSTE DOS DEDOS, MÃOS E PUNHOS; TEXTURA UNIFO...</t>
  </si>
  <si>
    <t>LUVA GINECOLÓGICA, PACOTE COM 100 UNIDADES – CONFECCIONADA EM FINO FILME TRANSPARENTE, PLÁSTICA, ESTÉRIL, TAMANHO ÚNICO, COM BOA RESISTÊNCIA, QUE NÃO ROMPA AO SER CALÇADA, ATÓXICA. EMBALAGEM PROTETORA INDIVIDUAL - PACOTE.</t>
  </si>
  <si>
    <t>LUVA PARA PROCEDIMENTO, TAMANHO EXTRA PEQUENO PP, CAIXA COM 100 UNIDADES - CONFECCIONADA EM LÁTEX NATURAL, DESCARTÁVEL, AMBIDESTRA, TEXTURA UNIFORME, COM SENSIBILIDADE TÁCTIL, BOA ELASTICIDADE, RESISTENTE A TRAÇÃO, SEM PON...</t>
  </si>
  <si>
    <t>LUVA PARA PROCEDIMENTO, TAMANHO GRANDE, CAIXA COM 100 UNIDADES - CONFECCIONADA EM LÁTEX NATURAL, DESCARTÁVEL, AMBIDESTRA, TEXTURA UNIFORME, COM SENSIBILIDADE TÁCTIL, BOA ELASTICIDADE, RESISTENTE A TRAÇÃO, SEM PONTOS DE BAI...</t>
  </si>
  <si>
    <t>LUVA PARA PROCEDIMENTO, TAMANHO MÉDIO, CAIXA COM 100 UNIDADES - CONFECCIONADA EM LÁTEX NATURAL, DESCARTÁVEL, AMBIDESTRA, TEXTURA UNIFORME, COM SENSIBILIDADE TÁCTIL, BOA ELASTICIDADE, RESISTENTE A TRAÇÃO, SEM PONTOS DE BAIX...</t>
  </si>
  <si>
    <t>LUVA PARA PROCEDIMENTO, TAMANHO PEQUENO, CAIXA COM 100 UNIDADES - CONFECCIONADA EM LÁTEX NATURAL, DESCARTÁVEL, AMBIDESTRA, TEXTURA UNIFORME, COM SENSIBILIDADE TÁCTIL, BOA ELASTICIDADE, RESISTENTE A TRAÇÃO, SEM PONTOS DE BA...</t>
  </si>
  <si>
    <t>LUVA PROCEDIMENTO M, CAIXA COM 100 UNIDADES - LUVA PARA PROCEDIMENTO NÃO CIRÚRGICO, MATERIAL NITRÍLICA, SEM TALCO, TAMANHO MÉDIO, CARACTERÍSTICAS ADICIONAIS: ESTERILIDADE NÃO ESTERILIZADA, TIPO AMBIDESTRA - CAIXA.</t>
  </si>
  <si>
    <t>MANTA TÉRMICA ALUMINIZADA 210CM X 140CM – CONFECCIONADA EM POLIETILENO ALUMINIZADO, NÃO DEFORMÁVEL, ISOLANTE TÉRMICO DE BAIXO PESO. À PROVA DE ÁGUA E VENTO. RESISTENTE AO ATRITO COM O SOLO. DEVERÁ MANTER O CALOR INTERNO E ...</t>
  </si>
  <si>
    <t>MÁSCARA CIRÚRGICA DESCARTAVEL, CAIXA COM 50 UNIDADES - TIPO NÃO TECIDO, 3 CAMADAS, PREGAS HORIZONTAIS, ATÓXICA, TIPO FIXAÇÃO COM ELÁSTICO, CLIP NASAL EMBUTIDO, HIPOALERGÊNICA, TIPO USO DESCARTÁVEL - CAIXA.</t>
  </si>
  <si>
    <t>MÁSCARA DE ALTA CONCENTRAÇÃO DE OXIGÊNIO COM RESERVATÓRIO ADULTO (MÁSCARA DE NÃO REINALAÇÃO) - TRANSPARENTE, DE VINIL MACIO PARA CONFORTO DO PACIENTE E AVALIAÇÃO VISUAL. COMPLETA, COM TUBO DE SUPRIMENTO DE OXIGÊNIO DE 2,10...</t>
  </si>
  <si>
    <t>MÁSCARA DE ALTA CONCENTRAÇÃO DE OXIGÊNIO COM RESERVATÓRIO INFANTIL (MÁSCARA DE NÃO REINALAÇÃO) - TRANSPARENTE, DE VINIL MACIO PARA CONFORTO DO PACIENTE E AVALIAÇÃO VISUAL. COMPLETA, COM TUBO DE SUPRIMENTO DE OXIGÊNIO DE 2,...</t>
  </si>
  <si>
    <t>MASCARA DE PROTECAO N95 DESCARTAVEL MASCARA MULTIUSO - MANTA SINTETICA COM ELASTICA COM AJUSTE NO ROSTO, TAMANHO UNICO, CARACTERISTICAS ADICIONAIS N95/PFF2, MINIMO FILTRACAO 95 PARTICULAS ATE 0,3 – UNIDADE.</t>
  </si>
  <si>
    <t>PAPEL GRAU CIRÚRGICO ROLO 20 CM X 100 M – EMBALAGEM PARA ESTERILIZAÇÃO DE PAPEL GRAU CIRÚRGICO X POLIÉSTER/POLIPROPILENO, GRAMATURA DO PAPEL DE 60G/M2 E DO FILME 54G/M2, DIMENSÕES 20 CM X 100 M, RESISTENTE AO PROCESSO DE ...</t>
  </si>
  <si>
    <t>PAPEL GRAU CIRÚRGICO ROLO 15 CM X 100 M - EMBALAGEM PARA ESTERILIZAÇÃO DE PAPEL GRAU CIRÚRGICO X POLIÉSTER/POLIPROPILENO, GRAMATURA DO PAPEL DE 60G/M2 E DO FILME 54G/M2, RESISTENTE AO PROCESSO DE ESTERILIZAÇÃO, ISENTA DE ...</t>
  </si>
  <si>
    <t>PAPEL GRAU CIRÚRGICO ROLO 25 CM X 100 M - EMBALAGEM PARA ESTERILIZAÇÃO DE PAPEL GRAU CIRÚRGICO X POLIÉSTER/POLIPROPILENO, GRAMATURA DO PAPEL DE 60G/M2 E DO FILME 54G/M2, DIMENSÕES 25 CM X 100 M, RESISTENTE AO PROCESSO DE E...</t>
  </si>
  <si>
    <t>PAPEL TERMOSSENCIVEL PARA ELETROCARDIOGRAMA, MILIMETRADO, TAMANHO 80 MM X 20 M - ROLO - UNIDADE.</t>
  </si>
  <si>
    <t>PINÇA ALLIS 12 CM, MATERIAL: AÇO INOXIDÁVEL - UNIDADE.</t>
  </si>
  <si>
    <t>PINÇA CHERRON – MATERIAL POLIESTIRENO NA COR BRANCA, COMPRIMENTO TOTAL: 24,5 CM – UNIDADE</t>
  </si>
  <si>
    <t>PINÇA CRILE CURVA 12 CM, MATERIAL: AÇO INOXIDÁVEL - UNIDADE.</t>
  </si>
  <si>
    <t>PINÇA CRILE RETA 12 CM, MATERIAL: AÇO INOXIDÁVEL - UNIDADE.</t>
  </si>
  <si>
    <t>PINÇA DE ADSON COM SERRILHA - PINÇA ANATÔMICA, MODELO 1 DISSECÇÃO, PONTA RETA, TIPO PONTA SERRILHADA, COMPRIMENTO TOTAL 12 CM, COMPONENTE S/ CREMALHEIRA, MATERIAL AÇO INOXIDÁVEL, ESTERILIZÁVEL – UNIDADE.</t>
  </si>
  <si>
    <t>PINÇA DE DISSECÇÃO DENTE DE RATO 12 CM, MATERIAL: AÇO INOXIDÁVEL - UNIDADE.</t>
  </si>
  <si>
    <t>PINÇA DE DISSECÇÃO SEM DENTE 12 CM, MATERIAL: AÇO INOXIDÁVEL - UNIDADE.</t>
  </si>
  <si>
    <t>PINÇA GINECOLÓGICA POZZI PARA COLO UTERINO 24CM. - MATERIAL: AÇO INOX DE ALTA QUALIDADE; AUTOCLAVÁVEL; COMPRIMENTO: 24CM - UNIDADE.</t>
  </si>
  <si>
    <t>PINÇA HALSTED CURVA 12 CM, MATERIAL: AÇO INOXIDÁVEL - UNIDADE.</t>
  </si>
  <si>
    <t>PINÇA HALSTED RETA 12 CM, MATERIAL: AÇO INOXIDÁVEL - UNIDADE.</t>
  </si>
  <si>
    <t>PINÇA HARTMANN 14 CM, MATERIAL: AÇO INOXIDÁVEL - UNIDADE.</t>
  </si>
  <si>
    <t>PINÇA KELLY CURVA 12 CM, MATERIAL: AÇO INOXIDÁVEL - UNIDADE.</t>
  </si>
  <si>
    <t>PINÇA KELLY RETA 12 CM, MATERIAL: AÇO INOXIDÁVEL - UNIDADE.</t>
  </si>
  <si>
    <t>PINÇA MIXTER CURVA 12 CM, MATERIAL: AÇO INOXIDÁVEL - UNIDADE.</t>
  </si>
  <si>
    <t>PINÇA MIXTER RETA 12 CM, MATERIAL: AÇO INOXIDÁVEL - UNIDADE.</t>
  </si>
  <si>
    <t>PIPETA CONFECCIONADO EM PLÁSTICO ATÓXICO 3ML. (CONTA GOTAS), PACOTE COM 500 UNIDADES.VALIDADE MÍNIMA: 02 ANOS - UNIDADE.</t>
  </si>
  <si>
    <t>PONTO SEMENTE COM MICROPORE PARA AURUCULOTERAPIA, CARTELA COM 60 UNIDADES - PACOTE.</t>
  </si>
  <si>
    <t xml:space="preserve">PORTA LÂMINA, TIPO ENVELOPE, MATERIAL POLIPROPILENO, CAPACIDADE DE 2 LÂMINAS,DIMENSÕES: (0,4 X 8,4 X 14,0) CM - UNIDADE. </t>
  </si>
  <si>
    <t>PORTA-AGULHAS HEGAR 12 CM, MATERIAL: AÇO INOXIDÁVEL - UNIDADE.</t>
  </si>
  <si>
    <t>PORTA-AGULHAS MATHIEU 12 CM, MATERIAL: AÇO INOXIDÁVEL - UNIDADE. 30</t>
  </si>
  <si>
    <t>PROTETOR OCULAR COM FITA MICROPOROSA ADULTO. TAMANHO 58 X 82MM, ESTERIL , BOA VENTILAÇÃO, HIPOALERGENICCO, FORMATO
ANATOMICO - UNIDADE.</t>
  </si>
  <si>
    <t xml:space="preserve">PVPI - IODOPOVIDONA (PVPI), FRASCO DE 1 LITRO CONCENTRAÇÃO A 10% (TEOR DE IODO 1%), FORMA FARMACÊUTICA SOLUÇÃO TÓPICA AQUOSA- FRASCO. 200
</t>
  </si>
  <si>
    <t>RINGER LACTATO 500 ML - BOLSA DE 500ML RINGER, COMPOSIÇÃO ASSOCIADO COM LACTATO DE SÓDIO, FORMA FARMACÊUTICA SOLUÇÃO
INJETÁVEL, CARACTERÍSTICA ADICIONAL SISTEMA FECHADO - BOLSA.</t>
  </si>
  <si>
    <t>SABONETE ANTISSÉPTICO PHMB, SOLUÇÃO AQUASA, PRODUTO A BASE DE POLIHEXANIDA (BIGUANIDADE), QUE PROMOVE LIMPEZA E
HIDRATAÇÃO DE FERIDAS CRONICAS FRASCO DE 350 ML - FRASCO.</t>
  </si>
  <si>
    <t>SACO DE RESÍDUOS INFECTANTES (BRANCO LEITOSO), CAPACIDADE 15 LITROS, PACOTE COM 100 UNIDADES - CONSTITUÍDO DE POLIETILENO DE
ALTA DENSIDADE (PEAD) VIRGEM, PERFEITA RESISTÊNCIA MECÂNICA E PROPORCIONANDO À OCUPACIDADE NECESS..</t>
  </si>
  <si>
    <t>SACO DE RESÍDUOS INFECTANTES (BRANCO LEITOSO), CAPACIDADE 30 LITROS, PACOTE COM 100 UNIDADES - CONSTITUÍDO DE POLIETILENO DE
ALTA DENSIDADE (PEAD) VIRGEM, PERFEITA RESISTÊNCIA MECÂNICA E PROPORCIONANDO À OCUPACIDADE NECESS..</t>
  </si>
  <si>
    <t>SACO DE RESÍDUOS INFECTANTES (BRANCO LEITOSO), CAPACIDADE 50 LITROS, PACOTE COM 100 UNIDADES - CONSTITUÍDO DE POLIETILENO DE ALTA DENSIDADE (PEAD) VIRGEM, PERFEITA RESISTÊNCIA MECÂNICA E PROPORCIONANDO À OCUPACIDADE NECESS.</t>
  </si>
  <si>
    <t>SACO ZIPLOCK, PACOTE COM 100 UNIDADES: HERMÉTICO, MATERIAL POLIETILENO, COM TARJA, ALTURA 10 CM, LARGURA 7 CM, TRANSMITÂNCIA
TRANSPARENTE - PACOTE.</t>
  </si>
  <si>
    <t>SERINGA DESCARTÁVEL 1 ML, COM AGULHA, TIPO BICO LUER LOCK - MATERIAL POLIPROPILENO TRANSPARENTE, CAPACIDADE
1,CARACTERISTICAS ADICIONAIS EMBOLO C/ ROLHA BORRACHA, GRADUACAO FIRME E PERFEITAMENTE LEGIVEL, TIPO USO GRADUADAS..</t>
  </si>
  <si>
    <t>SERINGA DESCARTÁVEL 10 ML, SEM AGULHA, COM PONTA CONECTORA SLIP: SILICONIZADA, ESTÉRIL, GRADUAÇÃO MEDIDA PERMANENTE,
ÊMBOLO COM PISTÃO DESLIZANTE, EMBALADA INDIVIDUALMENTE COM ABERTURA ASSÉPTICA - UNIDADE.</t>
  </si>
  <si>
    <t>SERINGA DESCARTÁVEL 20 ML, SEM AGULHA, COM PONTA CONECTORA SLIP - SILICONIZADA, ESTÉRIL, GRADUAÇÃO MEDIDA PERMANENTE,
ÊMBOLO COM PISTÃO DESLIZANTE, EMBALADA INDIVIDUALMENTE COM ABERTURA ASSÉPTICA - UNIDADE.</t>
  </si>
  <si>
    <t>SERINGA DESCARTÁVEL 3 ML, SEM AGULHA, TIPO LUER LOOK - SILICONIZADA, ESTÉRIL, GRADUAÇÃO MEDIDA PERMANENTE, ÊMBOLO COM
PISTÃO DESLIZANTE, EMBALADA INDIVIDUALMENTE COM ABERTURA ASSÉPTICA - UNIDADE.</t>
  </si>
  <si>
    <t>SERINGA DESCARTÁVEL 5 ML, SEM AGULHA, TIPO LUER LOOK - SILICONIZADA, ESTÉRIL, GRADUAÇÃO MEDIDA PERMANENTE, ÊMBOLO COM
PISTÃO DESLIZANTE, EMBALADA INDIVIDUALMENTE COM ABERTURA ASSÉPTICA - UNIDADE.</t>
  </si>
  <si>
    <t>SERINGA DESCARTÁVEL COM DISPOSITIVO DE SEGURANÇA DE 10ML SEM AGULHA BICO LUER-LOCK - DISPOSITIVO DE SEGURANÇA POR
RETRAÇÃO MANUAL DA AGULHA APÓS APLICAÇÃO. NÃO EXIGE MUDANÇA DA TÉCNICA CONVENCIONAL DE PREPARO E ADMINISTRAÇ..</t>
  </si>
  <si>
    <t>SERINGA DESCARTÁVEL DE 1 ML, SEM AGULHA, TIPO LUER SLIP - SILICONIZADA, ESTÉRIL, GRADUAÇÃO COM INTERVALO DE 10 EM 10 U.I, COM
SUBDIVISÃO DE 2 EM 2 UNIDADES, EMBALADA INDIVIDUALMENTE COM ABERTURA ASSÉPTICA - UNIDADE</t>
  </si>
  <si>
    <t xml:space="preserve">SERINGA DESCARTAVEL DE INSULINA 100 UI, COM AGULHA FIXA DE 12,7 MM X 0,33 MM (29 G): SERINGA ESTERIL DE PLASTICO, ATOXICA,
CAPACIDADE 100 UI, CORPO CILINDRICO, ESCALA EM GRAVACAO INDELEVEL DE 0 A 100 UI, COM DIVISOES DE 2 </t>
  </si>
  <si>
    <t>SERINGA DESCARTAVEL DE INSULINA 100 UI, COM AGULHA FIXA DE 8 MM X 0,3 MM (30 G): SERINGA ESTERIL DE PLASTICO, ATOXICA, CAPACIDADE
100 UI, CORPO CILINDRICO, ESCALA EM GRAVACAO INDELEVEL DE 0 A 100 UI, COM DIVISOES DE 2 EM 2..</t>
  </si>
  <si>
    <t>SOLUÇÃO AQUOSA DE DIGLICONATODE CLOREXIDINA 1% (10 MG/ML), FRASCO 1.000 ML - INDICADA COMO ANTISSÉPTICO TÓPICO. CONTENDO
INGREDIENTES ATUANTES NAS SITUAÇÕES QUE EXIGEM COMPLEMENTAÇÃO DO ASSEIO CORPORAL, CONFERE SUAVIDADE N...</t>
  </si>
  <si>
    <t>SOLUÇÃO AQUOSA DE DIGLUCONATO CLOREXIDINA A 0,2 %, ANTISÉPTICO TÓPICO, FRASCO 01 LITRO - NA EMBALAGEM DEVERÁ CONSTAR:
INFORMAÇÕES SOBRE O PRODUTO, MODO DE USAR, PRECAUÇÕES E ADVERTÊNCIA - FRASCO.</t>
  </si>
  <si>
    <t xml:space="preserve">SOLUÇÃO CLOREXIDINA DIGLICONATO, DOSAGEM 2%, FRASCO DE 1 LITRO - APLICAÇÃO DEGERMANTE - FRASCO. 200
</t>
  </si>
  <si>
    <t xml:space="preserve">SOLUÇÃO DE LUGOL OU SCHILLER 2%, FRASCO 1 LITRO PARA USO GINECOLÓGICO -FRASCO.
</t>
  </si>
  <si>
    <t xml:space="preserve">SOLUÇÃO DE POLIHEXANIDA PHMB, FRASCO COM 350 ML - FRASCO. 
</t>
  </si>
  <si>
    <t>SONDA DE ASPIRAÇÃO TRAQUEAL N° 06 – SILICONIZADA, CONFECCIONADA EM MATERIAL ATÓXICO, MALEÁVEL, TRANSPARENTE, SEM VÁLVULA,
COM 1 ORIFÍCIO DISTAL E 2 NAS LATERAIS ADEQUADOS PARA ASPIRAÇÃO DE SECREÇÕES VISCOSAS E FLUIDOS, CON...</t>
  </si>
  <si>
    <t>SONDA DE ASPIRAÇÃO TRAQUEAL N° 16 - SILICONIZADA, CONFECCIONADA EM MATERIAL ATÓXICO, MALEÁVEL, TRANSPARENTE, SEM VÁLVULA,
COM 1 ORIFÍCIO DISTAL E 2 NAS LATERAIS ADEQUADOS PARA ASPIRAÇÃO DE SECREÇÕES VISCOSAS E FLUIDOS, CON..</t>
  </si>
  <si>
    <t>SONDA DE ASPIRAÇÃO TRAQUEAL N° 18 - SILICONIZADA, CONFECCIONADA EM MATERIAL ATÓXICO, MALEÁVEL, TRANSPARENTE, SEM VÁLVULA,
COM 1 ORIFÍCIO DISTAL E 2 NAS LATERAIS ADEQUADOS PARA ASPIRAÇÃO DE SECREÇÕES VISCOSAS E FLUIDOS, CO...</t>
  </si>
  <si>
    <t>SONDA DE ASPIRAÇÃO TRAQUEAL N° 20 - SILICONIZADA, CONFECCIONADA EM MATERIAL ATÓXICO, MALEÁVEL, TRANSPARENTE, SEM VÁLVULA,
COM 1 ORIFÍCIO DISTAL E 2 NAS LATERAIS ADEQUADOS PARA ASPIRAÇÃO DE SECREÇÕES VISCOSAS E FLUIDOS, CO</t>
  </si>
  <si>
    <t>SONDA DE ASPIRAÇÃO TRAQUEAL Nº 08 - SILICONIZADA, CONFECCIONADA EM MATERIAL ATÓXICO, MALEÁVEL, TRANSPARENTE, SEM VÁLVULA,
COM ORIFÍCIOS ADEQUADOS PARA ASPIRAÇÃO DE SECREÇÕES VISCOSAS E FLUIDOS, CONECTOR UNIVERSAL, ATRAUMÁT...</t>
  </si>
  <si>
    <t>SONDA DE ASPIRAÇÃO TRAQUEAL Nº 10 - SILICONIZADA, CONFECCIONADA EM MATERIAL ATÓXICO, MALEÁVEL, TRANSPARENTE, SEM VÁLVULA,
COM ORIFÍCIOS ADEQUADOS PARA ASPIRAÇÃO DE SECREÇÕES VISCOSAS E FLUIDOS, CONECTOR UNIVERSAL, ATRAUMÁT...</t>
  </si>
  <si>
    <t>SONDA DE ASPIRAÇÃO TRAQUEAL Nº 12 - SILICONIZADA, CONFECCIONADA EM MATERIAL ATÓXICO, MALEÁVEL, TRANSPARENTE, SEM VÁLVULA,
COM ORIFÍCIOS ADEQUADOS PARA ASPIRAÇÃO DE SECREÇÕES VISCOSAS E FLUIDOS, CONECTOR UNIVERSAL, ATRAUMÁT...</t>
  </si>
  <si>
    <t>SONDA DE ASPIRAÇÃO TRAQUEAL Nº 14 - SILICONIZADA, CONFECCIONADA EM MATERIAL ATÓXICO, MALEÁVEL, TRANSPARENTE, SEM VÁLVULA,
COM ORIFÍCIOS ADEQUADOS PARA ASPIRAÇÃO DE SECREÇÕES VISCOSAS E FLUIDOS, CONECTOR UNIVERSAL, ATRAUMÁT...</t>
  </si>
  <si>
    <t>SONDA FOLEY 2 VIAS N° 20 - FABRICADA EM LÁTEX, SILICONIZADA, ATÓXICA, SUPERFÍCIE EXTREMAMENTE LISA; PONTA ARREDONDADA E ATRAUMÁTICA, DESCARTÁVEL; ESTÉRIL. CONECTOR UNIVERSAL, VÁLVULA DE FÁCIL MANUTENÇÃO, BALÃO SIMÉTRICO, F...</t>
  </si>
  <si>
    <t xml:space="preserve">SONDA FOLEY 2 VIAS Nº 12 - MATERIAL LÁTEX SILICONIZADO, TIPO FOLEY, TAMANHO Nº 12, QUANTIDADE VIAS 2, CARACTERÍSTICAS ADICIONAIS C/
BALÃO DE 5 A 15 ML, APLICAÇÃO SUPERFÍCIE LISA, ORIFÍCIOS LATERAIS LARGOS/ARRED., TIPO USO ..
</t>
  </si>
  <si>
    <t>SONDA FOLEY 2 VIAS Nº 14 - MATERIAL LÁTEX SILICONIZADO, TIPO FOLEY, TAMANHO Nº 14, QUANTIDADE VIAS 2, CARACTERÍSTICAS ADICIONAIS
C/BALÃO DE 5 A 15 ML, APLICAÇÃO SUPERFÍCIE LISA,ORIFÍCIOS LATERAIS LARGOS/ARRED., TIPO USO VÁ...</t>
  </si>
  <si>
    <t>SONDA FOLEY 2 VIAS Nº 16 - MATERIAL LÁTEX SILICONIZADO, TIPO FOLEY, TAMANHO Nº 16, QUANTIDADE VIAS 2, CARACTERÍSTICAS ADICIONAIS C/
BALÃO DE 5 A 15 ML, APLICAÇÃO SUPERFÍCIE LISA,ORIFÍCIOS LATERAIS LARGOS/ARRED., TIPO USO V...</t>
  </si>
  <si>
    <t>SONDA FOLEY 2 VIAS Nº 18 - FABRICADA EM LÁTEX, SILICONIZADA, ATÓXICA, SUPERFÍCIE EXTREMAMENTE LISA; PONTA ARREDONDADA E
ATRAUMÁTICA, DESCARTÁVEL; ESTÉRIL. CONECTOR UNIVERSAL, VÁLVULA DE FÁCIL MANIPULAÇÃO, BALÃO SIMÉTRICO, ...</t>
  </si>
  <si>
    <t>SONDA FOLEY 2 VIAS Nº 22 - MATERIAL LÁTEX SILICONIZADO, TIPO FOLEY, TAMANHO Nº 22, QUANTIDADE VIAS 2, CARACTERÍSTICAS ADICIONAIS C/
BALÃO DE 5 A 15 ML, APLICAÇÃO SUPERFÍCIE LISA, ORIFÍCIOS LATERAIS LARGOS/ARRED., TIPO USO ...</t>
  </si>
  <si>
    <t>SONDA NASOGÁSTRICA LONGA N° 14 - CONFECCIONADA EM POLIVINIL, ATÓXICA, FLEXÍVEL, TRANSPARENTE, SILICONIZADA, EMBALADA
INDIVIDUALMENTE EM FILME DE POLIETILENO - UNIDADE.</t>
  </si>
  <si>
    <t>SONDA NASOGÁSTRICA LONGA N° 16 - CONFECCIONADA EM POLIVINIL, ATÓXICA, FLEXÍVEL, TRANSPARENTE, SILICONIZADA, EMBALADA INDIVIDUALMENTE EM FILME DE POLIETILENO - UNIDADE.</t>
  </si>
  <si>
    <t>SONDA NASOGÁSTRICA LONGA Nº 20 - CONFECCIONADA EM POLIVINIL, ATÓXICO, FLEXÍVEL, TRANSPARENTE, SILICONIZADA, COM CONEXÕES
UNIVERSAL COM TAMPA, EMBALADA INDIVIDUALMENTE EM FILME DE POLIETILENO - UNIDADE.</t>
  </si>
  <si>
    <t>SONDA NASOGÁSTRICA N° 10 CURTA - MATERIAL PVC FLEXÍVEL, TIPO CURTA, QUANTIDADE VIAS C/ ORIFÍCIO NA EXTREMIDADE DISTAL, TAMANHO
N° 10, ATÓXICA, ATRAUMÁTICA, ESTÉRIL E DESCARTÁVEL - UNIDADE.</t>
  </si>
  <si>
    <t>SONDA NASOGÁSTRICA N° 10 LONGA – MATERIAL PVC FLEXÍVEL, TIPO LONGA, QUANTIDADE VIAS COM ORIFÍCIO NA EXTREMIDADE DISTAL,
TAMANHO N° 10, ATÓXICA, ATRAUMÁTICA, ESTÉRIL E DESCARTÁVEL - UNIDADE</t>
  </si>
  <si>
    <t>SONDA NASOGÁSTRICA N° 12 CURTA – MATERIAL PVC FLEXÍVEL, TIPO CURTA, QUANTIDADE VIAS COM ORIFÍCIO NA EXTREMIDADE DISTAL,
TAMANHO N° 12, ATÓXICA, ATRAUMÁTICA, ESTÉRIL E DESCARTÁVEL - UNIDADE.</t>
  </si>
  <si>
    <t>SONDA NASOGÁSTRICA N° 12 LONGA – MATERIAL PVC FLEXÍVEL, TIPO LONGA, QUANTIDADE VIAS COM ORIFÍCIO NA EXTREMIDADE DISTAL,
TAMANHO N° 12, ATÓXICA, ATRAUMÁTICA, ESTÉRIL E DESCARTÁVEL - UNIDADE</t>
  </si>
  <si>
    <t>SONDA NASOGÁSTRICA N° 14 CURTA – MATERIAL PVC FLEXÍVEL, TIPO CURTA, QUANTIDADE VIAS COM ORIFÍCIO NA EXTREMIDADE DISTAL,
TAMANHO N° 14, ATÓXICA, ATRAUMÁTICA, ESTÉRIL E DESCARTÁVEL - UNIDADE.</t>
  </si>
  <si>
    <t>SONDA NASOGÁSTRICA N° 18 CURTA – MATERIAL PVC FLEXÍVEL, TIPO CURTA, QUANTIDADE VIAS COM ORIFÍCIO NA EXTREMIDADE DISTAL,
TAMANHO N° 18, ATÓXICA, ATRAUMÁTICA, ESTÉRIL E DESCARTÁVEL - UNIDADE</t>
  </si>
  <si>
    <t>SONDA NASOGÁSTRICA N° 18 LONGA – MATERIAL PVC FLEXÍVEL, TIPO LONGA, QUANTIDADE VIAS COM ORIFÍCIO NA EXTREMIDADE DISTAL,
TAMANHO N° 18, ATÓXICA, ATRAUMÁTICA, ESTÉRIL E DESCARTÁVEL – UNIDAD</t>
  </si>
  <si>
    <t>SONDA NASOGÁSTRICA N° 20 CURTA – MATERIAL PVC FLEXÍVEL, TIPO CURTA, QUANTIDADE VIAS COM ORIFÍCIO NA EXTREMIDADE DISTAL,
TAMANHO N° 20, CARACTERÍSTICAS ADICIONAIS ATÓXICA, ATRAUMÁTICA, ESTÉRIL E DESCARTÁVEL - UNIDADE.</t>
  </si>
  <si>
    <t>SONDA NASOGÁSTRICA Nº 16 CURTA - MATERIAL LÁTEX SILICONIZADO, TIPO FOLEY, TAMANHO Nº 16, QUANTIDADE VIAS 3, CARACTERÍSTICAS
ADICIONAIS C/BALÃO DE 5 A 15 ML, APLICAÇÃO SUPERFÍCIE LISA,ORIFÍCIOS LATERAIS LARGOS/ARRED., TIPO ..</t>
  </si>
  <si>
    <t>SONDA NASOGÁSTRICA Nº 6 CURTA - MATERIAL PVC FLEXÍVEL, TIPO CURTA, QUANTIDADE VIAS C/ ORIFÍCIO NA EXTREMIDADE DISTAL, TAMANHO
Nº 06, ATÓXICA, ATRAUMÁTICA, ESTÉRIL E DESCARTÁVEL - UNIDADE.</t>
  </si>
  <si>
    <t>SONDA NASOGÁSTRICA Nº 8 CURTA - MATERIAL PVC FLEXÍVEL, TIPO CURTA, QUANTIDADE VIAS C/ ORIFÍCIO NA EXTREMIDADE DISTAL, TAMANHO
Nº 08, ATÓXICA, ATRAUMÁTICA, ESTÉRIL E DESCARTÁVEL – UNIDADE.</t>
  </si>
  <si>
    <t>SONDA NASOGÁSTRICA Nº 8 LONGA - MATERIAL PVC FLEXÍVEL, TIPO LONGA, QUANTIDADE VIAS C/ ORIFÍCIO NA EXTREMIDADE DISTAL, TAMANHO
Nº 08, ATÓXICA, ATRAUMÁTICA, ESTÉRIL E DESCARTÁVEL – UNIDADE</t>
  </si>
  <si>
    <t>SONDA URETRAL Nº 04 - SONDA URETRAL, MATERIAL VINIL, COMPRIMENTO 40, TAMANHO Nº 4, CARACTERÍSTICAS ADICIONAIS TUBO VINIL
TRANSLÚCIDO/CONECTOR COM TAMPA/ESTÉRIL - UNIDADE.</t>
  </si>
  <si>
    <t>SONDA URETRAL Nº 06 – SILICONIZADA, ESTÉRIL, ATÓXICA, HIPOALERGÊNICA, FLEXÍVEL, TRANSPARENTE, COM CONECTOR COM TAMPA,
ATRAUMÁTICA COM ORIFÍCIOS ELABORADOS PARA NÃO CAUSAR DESCONFORTO NO PACIENTE. EMBALADA INDIVIDUALMENTE, .</t>
  </si>
  <si>
    <t>SONDA URETRAL Nº 08 – SILICONIZADA, ESTÉRIL, ATÓXICA, HIPOALERGÊNICA, FLEXÍVEL, TRANSPARENTE, COM CONECTOR COM TAMPA,
ATRAUMÁTICA, COM ORIFÍCIOS ELABORADOS PARA NÃO CAUSAR DESCONFORTO NO PACIENTE. EMBALADA INDIVIDUALMENTE,..</t>
  </si>
  <si>
    <t>SONDA URETRAL Nº 10 – SILICONIZADA, ESTÉRIL, ATÓXICA, HIPOALERGÊNICA, FLEXÍVEL, TRANSPARENTE, COM CONECTOR COM TAMPA,
ATRAUMÁTICA, COM ORIFÍCIOS ELABORADOS PARA NÃO CAUSAR DESCONFORTO NO PACIENTE. EMBALADA INDIVIDUALMENTE,.</t>
  </si>
  <si>
    <t>SONDA URETRAL Nº 12 - SILICONIZADA, ESTÉRIL, ATÓXICA, HIPOALERGÊNICA, FLEXÍVEL, TRANSPARENTE, ATRAUMÁTICA, COM CONECTOR COM
TAMPA E ORIFÍCIOS ELABORADOS PARA NÃO CAUSAR DESCONFORTO NO PACIENTE. EMBALADA INDIVIDUALMENTE, CO...</t>
  </si>
  <si>
    <t>SONDA URETRAL Nº 14 - SILICONIZADA, ESTÉRIL, ATÓXICA, HIPOALERGÊNICA, FLEXÍVEL, TRANSPARENTE, ATRAUMÁTICA, COM CONECTOR COM
TAMPA E ORIFÍCIOS ELABORADOS PARA NÃO CAUSAR DESCONFORTO NO PACIENTE. EMBALADA INDIVIDUALMENTE, CO...</t>
  </si>
  <si>
    <t>SONDA URETRAL Nº 16 - SILICONIZADA, ESTÉRIL, ATÓXICA, HIPOALERGÊNICA, FLEXÍVEL, TRANSPARENTE, ATRAUMÁTICA, COM CONECTOR COM
TAMPA E ORIFÍCIOS ELABORADOS PARA NÃO CAUSAR DESCONFORTO NO PACIENTE. EMBALADA INDIVIDUALMENTE, CO...</t>
  </si>
  <si>
    <t>SONDA URETRAL Nº 18 - SONDA URETRAL, MATERIAL VINIL, COMPRIMENTO 40, TAMANHO Nº 18, CARACTERÍSTICAS ADICIONAIS TUBO VINIL
TRANSLÚCIDO/CONECTOR COM TAMPA/ESTÉRIL. UNIDADE</t>
  </si>
  <si>
    <t>SONDA URETRAL Nº 20 - SONDA URETRAL, MATERIAL VINIL, COMPRIMENTO 40, TAMANHO Nº 20, CARACTERÍSTICAS ADICIONAIS TUBO VINIL
TRANSLÚCIDO/CONECTOR COM TAMPA/ESTÉRIL. UNIDADE</t>
  </si>
  <si>
    <t>SORO FISIOLÓGICA 0,9% NÃO PARENTERAL - FRASCO 500ML - CLORETO DE SÓDIO, CONCENTRAÇÃO 0,9%, FORMA FARMACÊUTICA SOLUÇÃO
ESTÉRIL NÃO INJETÁVEL - FRASCO.</t>
  </si>
  <si>
    <t>SORO FISIOLÓGICO 0,9% - BOLSA 100 ML - CLORETO DE SÓDIO, CONCENTRAÇÃO 0,9 %, FORMA FARMACÊUTICA SOLUÇÃO INJETÁVEL, SISTEMA
FECHADO, EMBALAGEM PRIMÁRIA ISENTA DE PVC - BOLSA.</t>
  </si>
  <si>
    <t>SORO FISIOLÓGICO 0,9% - BOLSA 1000 ML - CLORETO DE SÓDIO, CONCENTRAÇÃO 0,9 %, FORMA FARMACÊUTICA SOLUÇÃO INJETÁVEL, SISTEMA
FECHADO, EMBALAGEM PRIMÁRIA ISENTA DE PVC - BOLSA.</t>
  </si>
  <si>
    <t>SORO FISIOLÓGICO 0,9% - BOLSA 250 ML - CLORETO DE SÓDIO, CONCENTRAÇÃO 0,9 %, FORMA FARMACÊUTICA SOLUÇÃO INJETÁVEL, SISTEMA
FECHADO, EMBALAGEM PRIMÁRIA ISENTA DE PVC- BOLSA</t>
  </si>
  <si>
    <t>SORO FISIOLÓGICO 0,9% - BOLSA 500 ML - CLORETO DE SÓDIO, CONCENTRAÇÃO 0,9 %, FORMA FARMACÊUTICA SOLUÇÃO INJETÁVEL, SISTEMA
FECHADO, EMBALAGEM PRIMÁRIA ISENTA DE PVC - BOLSA.</t>
  </si>
  <si>
    <t>SORO GLICOSADO 5% - BOLSA 100 ML - GLICOSE, CONCENTRAÇÃO 5%, SOLUÇÃO INJETÁVEL, SISTEMA FECHADO - BOLSA.</t>
  </si>
  <si>
    <t>SORO GLICOSADO 5% - BOLSA 500 ML - GLICOSE, CONCENTRAÇÃO 5%, SOLUÇÃO INJETÁVEL, CARACTERÍSTICAS ADICIONAIS SISTEMA FECHADO 
BOLSA.</t>
  </si>
  <si>
    <t>SWAB COM PONTA DE ALGODÃO ESTÉRIL EMBALADOS INDIVIDUALMENTE – CAIXA COM 100 UNIDADES - CAIXA.</t>
  </si>
  <si>
    <t>TALA PARA IMOBILIZAÇÃO CONFECCIONADA EM EVA , TAMANHO G 86,5X10CM (ESPESSURA 4MM): COLORIDA PARA IDENTIFICAR O SEU TAMANHO,
NAS CORES PADRÃO PARA RESGATE, PODE SER USADA COM FITA CREPE, BANDAGEM OU GAZE, PARA A IMOBILIZAÇÃ..</t>
  </si>
  <si>
    <t>TALA PARA IMOBILIZAÇÃO CONFECCIONADA EM EVA , TAMANHO P 53X8CM (ESPESSURA 4MM): COLORIDA PARA IDENTIFICAR O SEU TAMANHO, NAS
CORES PADRÃO PARA RESGATE, PODE SER USADA COM FITA CREPE, BANDAGEM OU GAZE, PARA A IMOBILIZAÇÃO C...</t>
  </si>
  <si>
    <t>TALA PARA IMOBILIZAÇÃO CONFECCIONADA EM EVA TAMANHO PP 30X8CM (ESPESSURA 4MM): COLORIDA PARA IDENTIFICAR O SEU TAMANHO,
NAS CORES PADRÃO PARA RESGATE, PODE SER USADA COM FITA CREPE, BANDAGEM OU GAZE, PARA A IMOBILIZAÇÃO CO..</t>
  </si>
  <si>
    <t>TALA PARA IMOBILIZAÇÃO CONFECCIONADA EM EVA, TAMANHO EX-GG 1,20X12CM (ESPESSURA 4MM): COLORIDA PARA IDENTIFICAR O SEU
TAMANHO, NAS CORES PADRÃO PARA RESGATE, PODE SER USADA COM FITA CREPE, BANDAGEM OU GAZE, PARA A IMOBILIZ...</t>
  </si>
  <si>
    <t>TALA PARA IMOBILIZAÇÃO CONFECCIONADA EM EVA, TAMANHO M 63X9CM (ESPESSURA 4MM): COLORIDA PARA IDENTIFICAR O SEU TAMANHO, NAS
CORES PADRÃO PARA RESGATE, PODE SER USADA COM FITA CREPE, BANDAGEM OU GAZE, PARA A IMOBILIZAÇÃO CO...</t>
  </si>
  <si>
    <t>TERMÔMETRO CLÍNICO DIGITAL - COM DISPLAY DE CRISTAL LÍQUIDO, VISOR DIGITAL DE FÁCIL VISUALIZAÇÃO; INDICADOR DE BATERIA, MEMÓRIA
QUE INDICA A ÚLTIMA TEMPERATURA E INDICADOR SONORO AO FINAL DA MEDICAÇÃO. PONTA RESISTENTE À Á..</t>
  </si>
  <si>
    <t>TESOURA MAYO RETA PONTA FINA 12 CM, MATERIAL: AÇO INOXIDÁVEL - UNIDADE</t>
  </si>
  <si>
    <t>TESOURA MAYO RETA ROMBA 12 CM, MATERIAL: AÇO INOXIDÁVEL - UNIDADE</t>
  </si>
  <si>
    <t>TESOURA METZENBAUM CURVA ROMBA 12 CM, MATERIAL: AÇO INOXIDÁVEL - UNIDADE</t>
  </si>
  <si>
    <t>TESOURA METZENBAUM RETA PONTA FINA 12 CM, MATERIAL: AÇO INOXIDÁVEL - UNIDADE.</t>
  </si>
  <si>
    <t>TESOURA METZENBAUM RETA ROMBA 12 CM, MATERIAL: AÇO INOXIDÁVEL - UNIDADE.</t>
  </si>
  <si>
    <t>TESOURA SPENCER 9 CM - MATERIAL: AÇO INOXIDÁVEL ESTOJO PARA ESTERILIZAÇÃO 18×07×2CM, MATERIAL: AÇO INOXIDÁVEL. UNIDADE.</t>
  </si>
  <si>
    <t>TESTE DE GRAVIDEZ RÁPIDO DE URINA PARA DETERMINAÇÃO QUALITATIVA DE GONADOTROFINA CORIÔNICA HUMANA (HCG), MÉTODO
IMUNOCROMATOGRÁFICO - TESTE RÁPIDO DE URINA PARA DETECÇÃO DE GRAVIDEZ COM SENSIBILIDADE DE 10UL/ML. COM LINHAS...</t>
  </si>
  <si>
    <t>TESTE DETECÇÃO QUALITATIVA DO ANTIGENO SARS-COV-2 TESTE RAPIDO - KIT PARA DETECÇÃO; QUALITATIVA DO ANTÍGENO SARS-COV-2; TESTE
RÁPIDO; ENSAIO IMUNOCROMATOGRAFICO; COM A UTILIZAÇÃO DE ANTICORPOS ANTI-SARS-COV-2; FORMATO DE T...</t>
  </si>
  <si>
    <t>TESTE IMUNOCROMATOGRAFICO PARA DETERMINAÇÃO RÁPIDA E QUALITATIVA DE CTNI (TROPONINA I CARDIACA HUMANA). KIT.</t>
  </si>
  <si>
    <t>TESTE RÁPIDO INFLUENZA A E B E H1N1 - TESTE RÁPIDO PARA DETECÇÃO QUALITATIVA DO ANTÍGENO DO VÍRUS DA INFLUENZA A E B E SUBTIPO A
(H1N1) EM UM ÚNICO ENSAIO IMUNOCROMATOGRÁFICO. KIT</t>
  </si>
  <si>
    <t>TESTE RÁPIDO PARA DENGUE DENGUE DUO NS1 + IGM/IGG - TESTE RÁPIDO PARA DETECÇÃO DOS 4 SOROTIPOS DA DENGUE EM UM ÚNICO
ENSAIO IMONUCROMATOGRÁFICO. KIT</t>
  </si>
  <si>
    <t>TESTE RÁPIDO, POR ENSAIO IMUNOCROMATOGRÁFICO PARA DETECÇÃO QUALITATIVA, SIMULTÂNEA E DIFERENCIADA DE ANTÍGENOS DE SARS
COV-2 E INFLUENZA TIPO A E TIPO B - TIPO DE AMOSTRA: SWAB DE NASOFARINGE E SWAB NASAL SENSIBILIDADE: SA...</t>
  </si>
  <si>
    <t>TIRAS DE TESTAGEM DE GLICEMIA CAPILAR - CAIXA COM 50 UNIDADES: CARACTERÍSTICAS: FITA REAGENTE PARA HGT MEDIDA PELA GLICOSE DESIDROGENASE, COM LEITURA EM APARELHO DE MONITOR PORTÁTIL DE FÁCIL VISUALIZAÇÃO, COM POSSIBILIDADE...</t>
  </si>
  <si>
    <t>TORNIQUETE TÁTICO HASTE METAL APH, COR PRETA - TÁTICO PRIMEIROS SOCORROS RESGATE DE FERIDOS FERIMENTOS ACIDENTE MILITAR
BOMBEIRO SAMU, NAILONHASTEEM METAL, TAMANHO 95CM, LARGURA 5CM, PESO 60GR, CINTA RESISTENTE EM VELCRO,..</t>
  </si>
  <si>
    <t>TOUCA CIRÚRGICA DESCARTÁVEL, CAIXA COM 100 UNIDADES. CONFECCIONADA À BASE DE FIBRAS DE 100% POLIPROPILENO HIPOALÉRGICA,
FORMATO ANATÔMICO, COM TOTAL CAPACIDADE DE VENTILAÇÃO, RESISTENTE E COM ELÁSTICO EM TODA SUA EXTENSÃO,..</t>
  </si>
  <si>
    <t>TUBO DE LÁTEX, Nº 200 - PACOTE COM 15 METROS COM ELASTICIDADE E TENSÃO EFICAZ PARA MANTER O GARROTEAMENTO, SUPERFÍCIE LISA,
AUSENTE DE EMENDAS E PERFURAÇÕES, RESISTENTE AO PROCESSO DE LIMPEZA E DESINFECÇÃO COM PRODUTOS QUÍ...</t>
  </si>
  <si>
    <t>TUBO DE SILICONE DE 6MM X 10MM X 15 METROS TRANSPARENTE SEM RANHURA - PARA OXIGENIOTERAPIA E ASPIRAÇÃO. DEVE SER
TRANSPARENTE, ATÓXICO, ANTIALÉRGICO, COM BOA RESISTÊNCIA MECÂNICA. AUTOCLAVÁVEL - UNIDADE.</t>
  </si>
  <si>
    <t>TUBO EXTENSOR 20 CM, 2 VIAS – DESCARTÁVEL, ATÓXICO, ESTÉRIL MALEÁVEL E APIROGÊNICO; CONFECCIONADO EM PVC TRANSPARENTE; 2
VIAS; COM CONETORES LUER, COM TAMPAS PROTETORAS, PRESENÇA DE CLAMP DE VEDAÇÃO PRECISO EM CADA VIA, CO..</t>
  </si>
  <si>
    <t>TUBOS DE SONDA DE IMITÂNCIA PARA PONTAS DE OUVIDO SANIBEL - PACOTE C/ 100 UNIDADES. PARA APARELHO DE OTOEMISSÕES OTOREAD,
VALIDADE MÍNIMA: 02 ANOS. PACOTE.</t>
  </si>
  <si>
    <t>UMIDIFICADOR, CAPACIDADE 250ML – MATERIAL POLIPROPILENO C/INSERTO DE LATÃO, CARACTERÍSTICAS ADICIONAIS BOCA LARGA, CORES,
IDENTIFICAÇÃO (ABNT NB 24), APLICAÇÃO OXIGÊNIO, TIPO CONEXÃO BORBOLETA DE INSERTO LATÃO E POLIPROPIL...</t>
  </si>
  <si>
    <t>VÁLVULA ESFIGMOMANÔMETRO - PEÇA PARA ESFIGMOMANÔMETRO, VÁLVULA DE METAL CROMADO COM ROSCA, PARA PÊRA – UNIDAD</t>
  </si>
  <si>
    <t>VASELINA LÍQUIDA FRASCO COM 1.000ML. FRASCO.</t>
  </si>
  <si>
    <t>FRALDAS GERIATRICA - FRALDA GERIÁTRICAS - (formato anatômico coberta hipoalérgica com gel super absorvente, uniassex fitas adesivas repontáveis , para maior segurança elétricos auto ajustável nas pernas , barreiras lateriais antivazamento manta de polpe de celulose 100% material virgem ( TAMANHO G)</t>
  </si>
  <si>
    <t>FRALDAS GERIATRICA - FRALDA GERIÁTRICAS - (formato anatômico coberta hipoalérgica com gel super absorvente, uniassex fitas adesivas repontáveis , para maior segurança elétricos auto ajustável nas pernas , barreiras lateriais antivazamento manta de polpe de celulose 100% material virgem ( TAMANHO M)</t>
  </si>
  <si>
    <t>FRALDA GERIÁTRICA DESCARTÁVEL XXG ADULTO COM FITAS ADESIVAS</t>
  </si>
  <si>
    <t>ABAIXADOR DE LÍNGUA - PACOTE COM 100 UNIDADES. CONFECCIONADO EM MADEIRA, NA COR NATURAL, DESCARTÁVEL, FORMATO CONVENCIONAL, ESPESSURA E LARGURA UNIFORMES EM TODA SUA EXTENSÃO, COM APROXIMADAMENTE 14CM DE COMPRIMENTO, 1,4CM...</t>
  </si>
  <si>
    <t>MATERIAL ODONTOLÓGICO</t>
  </si>
  <si>
    <t>ÁCIDO FOSFÓRICO A 37% - KIT</t>
  </si>
  <si>
    <t>ADESIVO DENTAL, FOTOPOLIMERIZÁVEL- Frasco com 6g de adesivo.</t>
  </si>
  <si>
    <t>AFASTADOR FARABEUF- Tamanho: 1,0 cm X 12 cm. Embalagem com 2 unidades. - KIT</t>
  </si>
  <si>
    <t>AFASTADOR MINNESOTA – Tamanho 14 cm. Embalagem com 1 unidade.</t>
  </si>
  <si>
    <t>AGULHA GENGIVAL DESCARTÁVEL CURTA- calibre 30 g, Embalagem contendo 100 unidades,</t>
  </si>
  <si>
    <t>AGULHA GENGIVAL DESCARTÁVEL LONGA- calibre 27 g, Embalagem contendo 100 unidades,</t>
  </si>
  <si>
    <t>ALAVANCA ODONTOLÓGICA 2 RETA, TIPO SELDIN. Embalagem com 1 unidade.</t>
  </si>
  <si>
    <t>ALAVANCA ODONTOLÓGICA INFANTIL RETA, TIPO SELDIN. Embalagem com unidade.</t>
  </si>
  <si>
    <t>ANESTÉSICO LOCAL ARTICAÍNA 4%- com epinefrina, Embalagem contendo 50 tubetes de 1,8 ml.</t>
  </si>
  <si>
    <t xml:space="preserve">ANESTÉSICO TÓPICO 2%- lidocaína, concentração 20mg/gr. Bisnaga com 30g. </t>
  </si>
  <si>
    <t>APLICADOR DESCARTÁVEL ODONTOLÓGICO, TIPO PONTA FINA, MATERIAL PLÁSTICO, CARACTERISTICA ADICIONAL PONTAS FINAS NÃO ABSORVENTES - tamanho fino. Embalagem/caixa contendo 100 hastes.</t>
  </si>
  <si>
    <t xml:space="preserve">APLICADOR DESCARTÁVEL ODONTOLÓGICO- tamanho regular. Embalagem/caixa contendo 100 hastes.              </t>
  </si>
  <si>
    <t xml:space="preserve">BABADOR IMPERMEÁVEL DESCARTÁVEL- Embalagem com 100 unidades.    </t>
  </si>
  <si>
    <t xml:space="preserve">BICARBONATO DE SÓDIO- Embalagem de 500 g.                                                </t>
  </si>
  <si>
    <t xml:space="preserve">BROCA BAIXA ROTAÇÃO PM Nº 6- tipo peça reta, tungstênio, esférica. Embalagem com 1 unidade.       </t>
  </si>
  <si>
    <t>BROCA BAIXA ROTAÇÃO PM Nº703 - Material aço inox, tipo peça reta, cônica,  picotada, corte regular, haste curta. Embalagem com 1 unidade.</t>
  </si>
  <si>
    <t>BROCA CARBIDE CA 5 ESFÉRICA (BAIXA ROTAÇÃO)- Broca esférica, baixa rotação. Embalagem com 1 unidade.</t>
  </si>
  <si>
    <t xml:space="preserve">BROCA CARBIDE CA 6 ESFÉRICA (BAIXA ROTAÇÃO)- Broca esférica, baixa rotação. Embalagem com 1 unidade.  </t>
  </si>
  <si>
    <t>BROCA CARBIDE FG 152EZ CÔNICA TOPO INATIVO (EndoZ)- Broca Cônica  Topo Inativo EndoZ, para alta rotação. Embalagem com 1 unidade.</t>
  </si>
  <si>
    <t>BROCA CARBIDE FG 6 ESFÉRICA (ALTA ROTAÇÃO)- Broca esférica, alta      rotação. Embalagem com 1 unidade.</t>
  </si>
  <si>
    <t>BROCA CARBIDE FGC 6 ESFÉRICA LONGA- Broca esférica para alta rotação- cirúrgica.  Embalagem com 1 unidade.</t>
  </si>
  <si>
    <t xml:space="preserve">BROCA CIRÚRGICA ZECRYA EXTRA LONGA 28 MM  COM PONTA ATIVA PARA ALTA ROTAÇÃO – UNIDADE     </t>
  </si>
  <si>
    <t>BROCA CIRÚRGICA ZECRYA LONGA 21 MM - Com ponta ativa para alta        rotação – Embalagem com 1 unidade.</t>
  </si>
  <si>
    <t>BROCA PARA ALTA ROTAÇÃO Nº 1013- Ponta diamantada, cônica extremidade arredondada,  Embalagem contendo 01 unidade.</t>
  </si>
  <si>
    <t>BROCA PARA ALTA ROTAÇÃO Nº 1014- Ponta diamantada, cônica extremidade arredondada,  Embalagem contendo 01 unidade.</t>
  </si>
  <si>
    <t>BROCA PARA ALTA ROTAÇÃO Nº 1014HL- Ponta diamantada, cônica extremidade arredondada, . Embalagem contendo 01 unidade.</t>
  </si>
  <si>
    <t>BROCA PARA ALTA ROTAÇÃO Nº 1016- Ponta diamantada, cônica extremidade arredondada,  Embalagem contendo 01 unidade.</t>
  </si>
  <si>
    <t>BROCA PARA ALTA ROTAÇÃO Nº 1016HL- Ponta diamantada, cônica extremidade arredondada,  Embalagem contendo 01 unidade.</t>
  </si>
  <si>
    <t>BROCA PARA ALTA ROTAÇÃO Nº 1112F- Ponta diamantada,Cônica Topo Chama, Embalagem com 1 unidade.</t>
  </si>
  <si>
    <t>BROCA PARA ALTA ROTAÇÃO Nº 1190F- Ponta diamantada, Cônica Topo Chama, Embalagem com 1 unidade.</t>
  </si>
  <si>
    <t>BROCA PARA ALTA ROTAÇÃO Nº 2068F- Ponta diamantada, Cônica Topo Plano, Embalagem com 1 unidade.</t>
  </si>
  <si>
    <t>BROCA PARA ALTA ROTAÇÃO Nº 2191F- Ponta diamantada, Cônica Topo Plano, Embalagem com 1 unidade.</t>
  </si>
  <si>
    <t>BROCA PARA ALTA ROTAÇÃO Nº 2200- Ponta diamantada, cônica, topo em chama, haste regular, corte regular - unidade</t>
  </si>
  <si>
    <t>BROCA PARA ALTA ROTAÇÃO Nº 2200F- Ponta diamantada; cônica, topo em chama, haste regular,  corte fino - unidade</t>
  </si>
  <si>
    <t>BROCA PARA ALTA ROTAÇÃO Nº 2200FF- Ponta diamantada; formato: cônica, topo em chama, haste regular, corte extra fino - unidade</t>
  </si>
  <si>
    <t>BROCA PARA ALTA ROTAÇÃO Nº 4083- Ponta diamantada, cônica longa com topo inativo, Embalagem contendo 01 unidade.</t>
  </si>
  <si>
    <t>BROCA PARA ALTA ROTAÇÃO Nº 4138- Ponta diamantada, tronco cônica com topo arredondada, Embalagem contendo 01 unidade.</t>
  </si>
  <si>
    <t>BROCA PARA ALTA ROTAÇÃO Nº 703- Broca carbide, tronco cônica, picotada, haste longa, cirúrgica, numeração americana 1 ref. 703 – Embalagem com 1 unidade.</t>
  </si>
  <si>
    <t>BROCA PARA ALTA ROTAÇÃO Nº 703L- Broca carbide, tronco cônica, picotada, haste longa, cirúrgica, numeração americana 1 ref. 703L – Embalagem com 1 unidade.</t>
  </si>
  <si>
    <t>BROCA PARA ALTA ROTAÇÃO Nº1092F- Ponta diamantada, cilíndrica extremidade plana, Embalagem com 1 unidade.</t>
  </si>
  <si>
    <t>BROCA PARA ALTA ROTAÇÃO Nº1111F-  Ponta diamantada, chama, Embalagem com 1 unidade.</t>
  </si>
  <si>
    <t>BROCA PARA ALTA ROTAÇÃO Nº3083 - Ponta diamantada, cônica com topo inativo, Embalagem com 1 unidade.</t>
  </si>
  <si>
    <t>BROCA PARA ALTA ROTAÇÃO Nº3118F - Ponta diamantada, chama, Embalagem com 1 unidade.</t>
  </si>
  <si>
    <t>BROCA PARA ALTA ROTAÇÃO Nº3118FF - Ponta diamantada,chama, Embalagem com 1 unidade.</t>
  </si>
  <si>
    <t>BROCA PARA ALTA ROTAÇÃO Nº3168- Ponta diamantada, Chama, Embalagem com 1 unidade.</t>
  </si>
  <si>
    <t>BROCA PARA ALTA ROTAÇÃO Nº3195F- Ponta diamantada, Cônica Topo Chama, Embalagem com 1 unidade.</t>
  </si>
  <si>
    <t>BROCA PARA ALTA ROTAÇÃO Nº3195FF- Ponta diamantada, Cônica Topo Chama, Embalagem com 1 unidade.</t>
  </si>
  <si>
    <t>BROQUEIRO DE ALUMÍNIO COM 21 FUROS FG E CA- Embalagem com 1 unidade.</t>
  </si>
  <si>
    <t>CABO PARA ESPELHO BUCAL- formato redondo, Embalagem com 1 unidade.</t>
  </si>
  <si>
    <t>CIMENTO DE FOSFATO DE ZINCO PÓ - Embalagem com 28 g</t>
  </si>
  <si>
    <t xml:space="preserve">ESCAVADOR nº 14 – Embalagem com 1 unidade.                                                 </t>
  </si>
  <si>
    <t>ESCOVA DE ROBSON - Escova para contra ângulo de plano, cerdas em nylon.  Embalagem com 1 unidade.</t>
  </si>
  <si>
    <t>ESCOVA DENTAL ADULTO COM PROTETOR DE CERDAS- Embalagem com 1 unidade.</t>
  </si>
  <si>
    <t>ESCOVA DENTAL INFANTIL COM PROTETOR DE CERDAS- Embalagem com 1 unidade.</t>
  </si>
  <si>
    <t>ESCOVA DENTAL INFANTIL PARA CRIANÇAS DE 0 A 2 ANOS - Embalagem   com 1 unidade.</t>
  </si>
  <si>
    <t>ESPATULA PARA RESINA COMPOSTA DUPLA Nº 2 COM CALCADOR             BOLINHA-  Embalagem contendo 01 unidade.</t>
  </si>
  <si>
    <t xml:space="preserve">FILME RADIOGRÁFICO E-SPEED ADULTO - CX COM 150 FILMES                    </t>
  </si>
  <si>
    <t>FIO CIRÚRGICO DE SUTURA DE NYLON PRETO 3-0, CX com 24 envelopes. Fio monofilamento não absorvível, 45 centímetros de comprimento, com agulha triangular/cortante 3,8 de círculo e 2,0cm.</t>
  </si>
  <si>
    <t>FIO DENTAL 50M- com sabor menta; Embalagem com 50m.</t>
  </si>
  <si>
    <t>FIO RETRATOR GENGIVAL EXTRA FINO- com tampa flip com borda cortante. Embalagem com 2,44 m.</t>
  </si>
  <si>
    <t>FIO RETRATOR GENGIVAL FINO- com tampa flip com borda cortante. Embalagem com 2,44 m.</t>
  </si>
  <si>
    <t>FITA DE AÇO CINTA PROFILÁTICA - Embalagem com 10 fitas de 100mm</t>
  </si>
  <si>
    <t>FITA PROFILÁTICA EM AÇO - 10mmx4mm. Apresentação caixa com 10 fitas</t>
  </si>
  <si>
    <t>FIXADOR RADIOGRÁFICO- Embalagem Com 500ml.</t>
  </si>
  <si>
    <t>FLÚORETO DE SÓDIO ACIDULADO A 1,23%- Frasco plástico de 200 ml.</t>
  </si>
  <si>
    <t>FÓRCEPS ODONTOLÓGICO ADULTO N° 150- Embalagem com 1 unidade.</t>
  </si>
  <si>
    <t>FÓRCEPS ODONTOLÓGICO ADULTO N° 151- Embalagem com 1 unidade.</t>
  </si>
  <si>
    <t>FÓRCEPS ODONTOLÓGICO INFANTIL N° 2- Embalagem com 1 unidade.</t>
  </si>
  <si>
    <t>FORMOCRESOL- Frasco com 10 ml.</t>
  </si>
  <si>
    <t>HIDRÓXIDO DE CÁLCIO A 35%- embalagem com: 1 seringa de 1,2ml e 2 unidades de pontas navitip 29g 17mm.</t>
  </si>
  <si>
    <t>HIDROXIDO DE CALCIO P.A. - Embalagem com 10g.</t>
  </si>
  <si>
    <t>MATRIZ DE AÇO INOX 5 MM –  0,05 x 5 mm X 50 cm. Embalagem com 1 rolo de 50 cm</t>
  </si>
  <si>
    <t>ÓCULOS DE PROTEÇÃO INDIVIDUAL (P/SER USADO SOBRE ÓCULOS          GRADUADOS) – unidade</t>
  </si>
  <si>
    <t>OLEO LUBRIFICANTE PARA INSTRUMENTOS DE ALTA E BAIXA ROTAÇAO- Frasco com 200 ml com ponteira.</t>
  </si>
  <si>
    <t>PORTA ALGODÃO LIMPO E SERVIDO PLÁSTICO- Embalagem com as 2         unidades. KIT</t>
  </si>
  <si>
    <t xml:space="preserve">RESINA COMPOSTA MICROHÍBRIDA FLOW- Cor A1. Seringa com 2g e 05       </t>
  </si>
  <si>
    <t>RESINA COMPOSTA MICROHÍBRIDA- Cor A4. Seringa com 4g.</t>
  </si>
  <si>
    <t>RESINA COMPOSTA NANOHÍBRIDA- cor A3,5. Seringa com 4 gramas.</t>
  </si>
  <si>
    <t>RESINA COMPOSTA NANOHÍBRIDA- cor A3. Seringa com 4 gramas.</t>
  </si>
  <si>
    <t>RESINA COMPOSTA NANOHÍBRIDA- cor A4. Seringa com 4 gramas.</t>
  </si>
  <si>
    <t>RESTAURADOR PROVISÓRIO COM FLÚOR,SEM EUGENOL - Pote com</t>
  </si>
  <si>
    <t>REVELADOR RADIOGRÁFICO- Embalagem com 500ml.</t>
  </si>
  <si>
    <t>ROLETE DE ALGODÃO- Embalagem com 100 unidades.</t>
  </si>
  <si>
    <t>SACO PLASTICO SACOLE- Pacote com 100 unidades</t>
  </si>
  <si>
    <t>SERINGA CARPULE COM REFLUXO- Embalagem 1 unidade.</t>
  </si>
  <si>
    <t>SINDESMÓTOMO- Embalagem com 1 unidade.</t>
  </si>
  <si>
    <t>SUGADOR CIRÚRGICO- Embalagem com 40 unidades.</t>
  </si>
  <si>
    <t>SUGADOR DESCARTÁVEL- Pacote com 40 unidades.</t>
  </si>
  <si>
    <t>TAÇA DE BORRACHA CA – Embalagem com 1 unidade.</t>
  </si>
  <si>
    <t>TESOURA IRIS CURVA – 12 cm - Embalagem 1 unidade</t>
  </si>
  <si>
    <t>TESOURA IRIS RETA – 11,5 - Embalagem 1 unidade</t>
  </si>
  <si>
    <t>TESTE DE VITALIDADE ENDO ICE SPRAY. FRASCO 200 ML.</t>
  </si>
  <si>
    <t>TIRA DE LIXA DE AÇO 6MM-  Caixa com 12 unidades.</t>
  </si>
  <si>
    <t>TRICRESOL FORMALINA- Frasco com 10ml.</t>
  </si>
  <si>
    <t>ALAVANCA ODONTOLÓGICA 1 RETA, TIPO HEINDERBRINK. Embalagem unidade</t>
  </si>
  <si>
    <t xml:space="preserve">ESPONJA HEMOSTÁSTICA DE COLÁGENO HIDROLISADO- Caixa com 10 unidades  </t>
  </si>
  <si>
    <t>RESTAURADOR PROVISÓRIO FOTOPOLIMERIZÁVEL- com liberação de embalagem com 2 seringas com 2g cada. - KIT</t>
  </si>
  <si>
    <r>
      <t xml:space="preserve">ANESTÉSICO LOCAL LIDOCAÍNA 2%-  com epinefrina, para seringa Carpule. </t>
    </r>
    <r>
      <rPr>
        <vertAlign val="superscript"/>
        <sz val="10"/>
        <color theme="1"/>
        <rFont val="Times New Roman"/>
        <family val="1"/>
      </rPr>
      <t xml:space="preserve"> </t>
    </r>
    <r>
      <rPr>
        <sz val="10"/>
        <color theme="1"/>
        <rFont val="Times New Roman"/>
        <family val="1"/>
      </rPr>
      <t>Caixa com 50 tubetes de vidro.</t>
    </r>
  </si>
  <si>
    <r>
      <t xml:space="preserve">BROCA CARBIDE CA 2 ESFÉRICA (BAIXA ROTAÇÃO)- Broca esférica, baixa   </t>
    </r>
    <r>
      <rPr>
        <vertAlign val="superscript"/>
        <sz val="10"/>
        <color theme="1"/>
        <rFont val="Times New Roman"/>
        <family val="1"/>
      </rPr>
      <t xml:space="preserve">Unidade </t>
    </r>
    <r>
      <rPr>
        <sz val="10"/>
        <color theme="1"/>
        <rFont val="Times New Roman"/>
        <family val="1"/>
      </rPr>
      <t>rotação. Embalagem com 1 unidade.</t>
    </r>
  </si>
  <si>
    <r>
      <t xml:space="preserve">BROCA CARBIDE CA 4 ESFÉRICA (BAIXA ROTAÇÃO)- Broca esférica, baixa   </t>
    </r>
    <r>
      <rPr>
        <vertAlign val="superscript"/>
        <sz val="10"/>
        <color theme="1"/>
        <rFont val="Times New Roman"/>
        <family val="1"/>
      </rPr>
      <t xml:space="preserve">Unidade </t>
    </r>
    <r>
      <rPr>
        <sz val="10"/>
        <color theme="1"/>
        <rFont val="Times New Roman"/>
        <family val="1"/>
      </rPr>
      <t>rotação. Embalagem com 1 unidade.</t>
    </r>
  </si>
  <si>
    <r>
      <t xml:space="preserve">BROCA PARA ALTA ROTAÇÃO Nº 1012- Ponta diamantada, cônica                   </t>
    </r>
    <r>
      <rPr>
        <vertAlign val="superscript"/>
        <sz val="10"/>
        <color theme="1"/>
        <rFont val="Times New Roman"/>
        <family val="1"/>
      </rPr>
      <t xml:space="preserve"> </t>
    </r>
    <r>
      <rPr>
        <sz val="10"/>
        <color theme="1"/>
        <rFont val="Times New Roman"/>
        <family val="1"/>
      </rPr>
      <t>extremidade arredondada,  Embalagem contendo 01 unidade.</t>
    </r>
  </si>
  <si>
    <r>
      <t>CIMENTO DE IONÔMERO DE VIDRO AUTOPOLIMERIZAVEL A3-  Embalagem/</t>
    </r>
    <r>
      <rPr>
        <vertAlign val="superscript"/>
        <sz val="10"/>
        <color theme="1"/>
        <rFont val="Times New Roman"/>
        <family val="1"/>
      </rPr>
      <t>K</t>
    </r>
    <r>
      <rPr>
        <sz val="10"/>
        <color theme="1"/>
        <rFont val="Times New Roman"/>
        <family val="1"/>
      </rPr>
      <t>K</t>
    </r>
    <r>
      <rPr>
        <vertAlign val="superscript"/>
        <sz val="10"/>
        <color theme="1"/>
        <rFont val="Times New Roman"/>
        <family val="1"/>
      </rPr>
      <t>i</t>
    </r>
    <r>
      <rPr>
        <sz val="10"/>
        <color theme="1"/>
        <rFont val="Times New Roman"/>
        <family val="1"/>
      </rPr>
      <t>I</t>
    </r>
    <r>
      <rPr>
        <vertAlign val="superscript"/>
        <sz val="10"/>
        <color theme="1"/>
        <rFont val="Times New Roman"/>
        <family val="1"/>
      </rPr>
      <t>t</t>
    </r>
    <r>
      <rPr>
        <sz val="10"/>
        <color theme="1"/>
        <rFont val="Times New Roman"/>
        <family val="1"/>
      </rPr>
      <t>T com 10g de pó + 8g de líquido + 1 dosador de pó + 1 bloco de espatulação.</t>
    </r>
  </si>
  <si>
    <r>
      <t xml:space="preserve">CIMENTO DE IONÔMERO DE VIDRO FOTOPOLIMERIZÁVEL A3- Kit com 1 pó </t>
    </r>
    <r>
      <rPr>
        <vertAlign val="superscript"/>
        <sz val="10"/>
        <color theme="1"/>
        <rFont val="Times New Roman"/>
        <family val="1"/>
      </rPr>
      <t>k</t>
    </r>
    <r>
      <rPr>
        <sz val="10"/>
        <color theme="1"/>
        <rFont val="Times New Roman"/>
        <family val="1"/>
      </rPr>
      <t>d</t>
    </r>
    <r>
      <rPr>
        <vertAlign val="superscript"/>
        <sz val="10"/>
        <color theme="1"/>
        <rFont val="Times New Roman"/>
        <family val="1"/>
      </rPr>
      <t>i</t>
    </r>
    <r>
      <rPr>
        <sz val="10"/>
        <color theme="1"/>
        <rFont val="Times New Roman"/>
        <family val="1"/>
      </rPr>
      <t>e</t>
    </r>
    <r>
      <rPr>
        <vertAlign val="superscript"/>
        <sz val="10"/>
        <color theme="1"/>
        <rFont val="Times New Roman"/>
        <family val="1"/>
      </rPr>
      <t xml:space="preserve">t </t>
    </r>
    <r>
      <rPr>
        <sz val="10"/>
        <color theme="1"/>
        <rFont val="Times New Roman"/>
        <family val="1"/>
      </rPr>
      <t>5g + 1 líquido de 2,5ml + 1 primer de 2,5ml + 1 glaze de 5ml + 1 colher medidora + 1 bloco de espatulação.</t>
    </r>
  </si>
  <si>
    <r>
      <t>CIMENTO DE OXIDO DE ZINCO E EUGENOL TIPO 2 - Kit contendo 1 frasco de</t>
    </r>
    <r>
      <rPr>
        <vertAlign val="superscript"/>
        <sz val="10"/>
        <color theme="1"/>
        <rFont val="Times New Roman"/>
        <family val="1"/>
      </rPr>
      <t>K</t>
    </r>
    <r>
      <rPr>
        <sz val="10"/>
        <color theme="1"/>
        <rFont val="Times New Roman"/>
        <family val="1"/>
      </rPr>
      <t>p</t>
    </r>
    <r>
      <rPr>
        <vertAlign val="superscript"/>
        <sz val="10"/>
        <color theme="1"/>
        <rFont val="Times New Roman"/>
        <family val="1"/>
      </rPr>
      <t>it</t>
    </r>
    <r>
      <rPr>
        <sz val="10"/>
        <color theme="1"/>
        <rFont val="Times New Roman"/>
        <family val="1"/>
      </rPr>
      <t>ó 38g e 1 frasco de líquido 15 ml.</t>
    </r>
  </si>
  <si>
    <r>
      <t>CIMENTO FORRADOR DE HIDRÓXIDO DE CÁLCIO- Embalagem contendo kit c</t>
    </r>
    <r>
      <rPr>
        <vertAlign val="superscript"/>
        <sz val="10"/>
        <color theme="1"/>
        <rFont val="Times New Roman"/>
        <family val="1"/>
      </rPr>
      <t>K</t>
    </r>
    <r>
      <rPr>
        <sz val="10"/>
        <color theme="1"/>
        <rFont val="Times New Roman"/>
        <family val="1"/>
      </rPr>
      <t>o</t>
    </r>
    <r>
      <rPr>
        <vertAlign val="superscript"/>
        <sz val="10"/>
        <color theme="1"/>
        <rFont val="Times New Roman"/>
        <family val="1"/>
      </rPr>
      <t>it</t>
    </r>
    <r>
      <rPr>
        <sz val="10"/>
        <color theme="1"/>
        <rFont val="Times New Roman"/>
        <family val="1"/>
      </rPr>
      <t>m 01 pasta base – 13 g, 01 pasta catalisadora – 11 g e 01 bloco misturador.</t>
    </r>
  </si>
  <si>
    <r>
      <t xml:space="preserve">CINZEL TIPO ALEXANDER GOIVA- Embalagem com 1 unidade.                          </t>
    </r>
    <r>
      <rPr>
        <vertAlign val="superscript"/>
        <sz val="10"/>
        <color theme="1"/>
        <rFont val="Times New Roman"/>
        <family val="1"/>
      </rPr>
      <t>Unidade</t>
    </r>
  </si>
  <si>
    <r>
      <t>CREME DENTAL COM ATÉ 1500 PPM FLÚOR- Embalagem com 1 tubo/bisnaga</t>
    </r>
    <r>
      <rPr>
        <vertAlign val="superscript"/>
        <sz val="10"/>
        <color theme="1"/>
        <rFont val="Times New Roman"/>
        <family val="1"/>
      </rPr>
      <t xml:space="preserve">Unidade </t>
    </r>
    <r>
      <rPr>
        <sz val="10"/>
        <color theme="1"/>
        <rFont val="Times New Roman"/>
        <family val="1"/>
      </rPr>
      <t>contendo 90g,</t>
    </r>
  </si>
  <si>
    <r>
      <t xml:space="preserve">CUNHA ODONTOLÓGICA, caixa com 100 unidades - Cunha de madeira,            </t>
    </r>
    <r>
      <rPr>
        <vertAlign val="superscript"/>
        <sz val="10"/>
        <color theme="1"/>
        <rFont val="Times New Roman"/>
        <family val="1"/>
      </rPr>
      <t xml:space="preserve">Caixa </t>
    </r>
    <r>
      <rPr>
        <sz val="10"/>
        <color theme="1"/>
        <rFont val="Times New Roman"/>
        <family val="1"/>
      </rPr>
      <t>anatômica, restauração interproximal, ponta fina, seção triangular, lisa, cores sortidas</t>
    </r>
  </si>
  <si>
    <r>
      <t xml:space="preserve">CURATIVO ALVEOLAR-  Embalagem com 10g.- unidade                                       </t>
    </r>
    <r>
      <rPr>
        <vertAlign val="superscript"/>
        <sz val="10"/>
        <color theme="1"/>
        <rFont val="Times New Roman"/>
        <family val="1"/>
      </rPr>
      <t>Unidade</t>
    </r>
  </si>
  <si>
    <r>
      <t xml:space="preserve">CURETA CIRÚRGICA TIPO LUCAS.  Nº85 -  Embalagem com 1 unidade.            </t>
    </r>
    <r>
      <rPr>
        <vertAlign val="superscript"/>
        <sz val="10"/>
        <color theme="1"/>
        <rFont val="Times New Roman"/>
        <family val="1"/>
      </rPr>
      <t>Unidade</t>
    </r>
  </si>
  <si>
    <r>
      <t>CURETA PERIODONTAL GRACEY 11-12- cabo 8mm. Embalagem com 1 unidad</t>
    </r>
    <r>
      <rPr>
        <vertAlign val="superscript"/>
        <sz val="10"/>
        <color theme="1"/>
        <rFont val="Times New Roman"/>
        <family val="1"/>
      </rPr>
      <t>u</t>
    </r>
    <r>
      <rPr>
        <sz val="10"/>
        <color theme="1"/>
        <rFont val="Times New Roman"/>
        <family val="1"/>
      </rPr>
      <t>e</t>
    </r>
    <r>
      <rPr>
        <vertAlign val="superscript"/>
        <sz val="10"/>
        <color theme="1"/>
        <rFont val="Times New Roman"/>
        <family val="1"/>
      </rPr>
      <t>n</t>
    </r>
    <r>
      <rPr>
        <sz val="10"/>
        <color theme="1"/>
        <rFont val="Times New Roman"/>
        <family val="1"/>
      </rPr>
      <t>.</t>
    </r>
    <r>
      <rPr>
        <vertAlign val="superscript"/>
        <sz val="10"/>
        <color theme="1"/>
        <rFont val="Times New Roman"/>
        <family val="1"/>
      </rPr>
      <t>idade</t>
    </r>
  </si>
  <si>
    <r>
      <t>CURETA PERIODONTAL GRACEY 13-14- cabo 8mm. Embalagem com 1 unidad</t>
    </r>
    <r>
      <rPr>
        <vertAlign val="superscript"/>
        <sz val="10"/>
        <color theme="1"/>
        <rFont val="Times New Roman"/>
        <family val="1"/>
      </rPr>
      <t>U</t>
    </r>
    <r>
      <rPr>
        <sz val="10"/>
        <color theme="1"/>
        <rFont val="Times New Roman"/>
        <family val="1"/>
      </rPr>
      <t>e</t>
    </r>
    <r>
      <rPr>
        <vertAlign val="superscript"/>
        <sz val="10"/>
        <color theme="1"/>
        <rFont val="Times New Roman"/>
        <family val="1"/>
      </rPr>
      <t>n</t>
    </r>
    <r>
      <rPr>
        <sz val="10"/>
        <color theme="1"/>
        <rFont val="Times New Roman"/>
        <family val="1"/>
      </rPr>
      <t xml:space="preserve">. </t>
    </r>
    <r>
      <rPr>
        <vertAlign val="superscript"/>
        <sz val="10"/>
        <color theme="1"/>
        <rFont val="Times New Roman"/>
        <family val="1"/>
      </rPr>
      <t>idade</t>
    </r>
  </si>
  <si>
    <r>
      <t>CURETA PERIODONTAL GRACEY 5-6- cabo 8mm. Embalagem com 1 unidade.</t>
    </r>
    <r>
      <rPr>
        <vertAlign val="superscript"/>
        <sz val="10"/>
        <color theme="1"/>
        <rFont val="Times New Roman"/>
        <family val="1"/>
      </rPr>
      <t>Unidade</t>
    </r>
  </si>
  <si>
    <r>
      <t>CURETA PERIODONTAL MC CALL 13-14- cabo 8mm. Embalagem com 1 unidad</t>
    </r>
    <r>
      <rPr>
        <vertAlign val="superscript"/>
        <sz val="10"/>
        <color theme="1"/>
        <rFont val="Times New Roman"/>
        <family val="1"/>
      </rPr>
      <t>U</t>
    </r>
    <r>
      <rPr>
        <sz val="10"/>
        <color theme="1"/>
        <rFont val="Times New Roman"/>
        <family val="1"/>
      </rPr>
      <t>e</t>
    </r>
    <r>
      <rPr>
        <vertAlign val="superscript"/>
        <sz val="10"/>
        <color theme="1"/>
        <rFont val="Times New Roman"/>
        <family val="1"/>
      </rPr>
      <t>n</t>
    </r>
    <r>
      <rPr>
        <sz val="10"/>
        <color theme="1"/>
        <rFont val="Times New Roman"/>
        <family val="1"/>
      </rPr>
      <t>.</t>
    </r>
    <r>
      <rPr>
        <vertAlign val="superscript"/>
        <sz val="10"/>
        <color theme="1"/>
        <rFont val="Times New Roman"/>
        <family val="1"/>
      </rPr>
      <t>idade</t>
    </r>
  </si>
  <si>
    <r>
      <t>CURETA PERIODONTAL MC CALL 17-18- cabo 8mm. Embalagem com 1 unidad</t>
    </r>
    <r>
      <rPr>
        <vertAlign val="superscript"/>
        <sz val="10"/>
        <color theme="1"/>
        <rFont val="Times New Roman"/>
        <family val="1"/>
      </rPr>
      <t>U</t>
    </r>
    <r>
      <rPr>
        <sz val="10"/>
        <color theme="1"/>
        <rFont val="Times New Roman"/>
        <family val="1"/>
      </rPr>
      <t>e</t>
    </r>
    <r>
      <rPr>
        <vertAlign val="superscript"/>
        <sz val="10"/>
        <color theme="1"/>
        <rFont val="Times New Roman"/>
        <family val="1"/>
      </rPr>
      <t>n</t>
    </r>
    <r>
      <rPr>
        <sz val="10"/>
        <color theme="1"/>
        <rFont val="Times New Roman"/>
        <family val="1"/>
      </rPr>
      <t>.</t>
    </r>
    <r>
      <rPr>
        <vertAlign val="superscript"/>
        <sz val="10"/>
        <color theme="1"/>
        <rFont val="Times New Roman"/>
        <family val="1"/>
      </rPr>
      <t>idade</t>
    </r>
  </si>
  <si>
    <r>
      <t>CURETA PERIODONTAL MC CALL 7-8-  cabo 8mm. Embalagem com 1 unidade</t>
    </r>
    <r>
      <rPr>
        <vertAlign val="superscript"/>
        <sz val="10"/>
        <color theme="1"/>
        <rFont val="Times New Roman"/>
        <family val="1"/>
      </rPr>
      <t>U</t>
    </r>
    <r>
      <rPr>
        <sz val="10"/>
        <color theme="1"/>
        <rFont val="Times New Roman"/>
        <family val="1"/>
      </rPr>
      <t xml:space="preserve">. </t>
    </r>
    <r>
      <rPr>
        <vertAlign val="superscript"/>
        <sz val="10"/>
        <color theme="1"/>
        <rFont val="Times New Roman"/>
        <family val="1"/>
      </rPr>
      <t>nidade</t>
    </r>
  </si>
  <si>
    <r>
      <t xml:space="preserve">DESCOLADOR MOLT 2-4- não articulado, Embalagem com 1 unidade.                </t>
    </r>
    <r>
      <rPr>
        <vertAlign val="superscript"/>
        <sz val="10"/>
        <color theme="1"/>
        <rFont val="Times New Roman"/>
        <family val="1"/>
      </rPr>
      <t>Unidade</t>
    </r>
  </si>
  <si>
    <r>
      <t xml:space="preserve">DESCOLADOR MOLT Nº 9- não articulado, Embalagem com 1 unidade.              </t>
    </r>
    <r>
      <rPr>
        <vertAlign val="superscript"/>
        <sz val="10"/>
        <color theme="1"/>
        <rFont val="Times New Roman"/>
        <family val="1"/>
      </rPr>
      <t>Unidade</t>
    </r>
  </si>
  <si>
    <r>
      <t xml:space="preserve">DESCOLADOR MOLT SIMPLES- não articulado, Embalagem com 1 unidade.     </t>
    </r>
    <r>
      <rPr>
        <vertAlign val="superscript"/>
        <sz val="10"/>
        <color theme="1"/>
        <rFont val="Times New Roman"/>
        <family val="1"/>
      </rPr>
      <t>Unidade</t>
    </r>
  </si>
  <si>
    <r>
      <t xml:space="preserve">DISCO DE LIXA - Kit com 50 discos e um mandril                                                   </t>
    </r>
    <r>
      <rPr>
        <vertAlign val="superscript"/>
        <sz val="10"/>
        <color theme="1"/>
        <rFont val="Times New Roman"/>
        <family val="1"/>
      </rPr>
      <t>Kit</t>
    </r>
  </si>
  <si>
    <r>
      <t xml:space="preserve">ESCAVADOR nº 05 – Embalagem com 1 unidade.                                                  </t>
    </r>
    <r>
      <rPr>
        <vertAlign val="superscript"/>
        <sz val="10"/>
        <color theme="1"/>
        <rFont val="Times New Roman"/>
        <family val="1"/>
      </rPr>
      <t>Unidade</t>
    </r>
  </si>
  <si>
    <r>
      <t xml:space="preserve">ESCOVA INTERDENTAL MÉDIA – Embalagem/caixa com 10 unidades.              </t>
    </r>
    <r>
      <rPr>
        <vertAlign val="superscript"/>
        <sz val="10"/>
        <color theme="1"/>
        <rFont val="Times New Roman"/>
        <family val="1"/>
      </rPr>
      <t>Caixa</t>
    </r>
  </si>
  <si>
    <r>
      <t xml:space="preserve">ESPÁTULA ODONTOLÓGICA Nº 24- Embalagem contendo 01 unidade.              </t>
    </r>
    <r>
      <rPr>
        <vertAlign val="superscript"/>
        <sz val="10"/>
        <color theme="1"/>
        <rFont val="Times New Roman"/>
        <family val="1"/>
      </rPr>
      <t>Unidade</t>
    </r>
  </si>
  <si>
    <r>
      <t xml:space="preserve">ESPATULA PARA RESINA COMPOSTA SF 1/2 2-  Embalagem contendo 01      </t>
    </r>
    <r>
      <rPr>
        <vertAlign val="superscript"/>
        <sz val="10"/>
        <color theme="1"/>
        <rFont val="Times New Roman"/>
        <family val="1"/>
      </rPr>
      <t>Unidade</t>
    </r>
  </si>
  <si>
    <r>
      <t>ESPATULA PARA RESINA COMPOSTA SF 2- Embalagem contendo 01 unidade</t>
    </r>
    <r>
      <rPr>
        <vertAlign val="superscript"/>
        <sz val="10"/>
        <color theme="1"/>
        <rFont val="Times New Roman"/>
        <family val="1"/>
      </rPr>
      <t>U</t>
    </r>
    <r>
      <rPr>
        <sz val="10"/>
        <color theme="1"/>
        <rFont val="Times New Roman"/>
        <family val="1"/>
      </rPr>
      <t xml:space="preserve">. </t>
    </r>
    <r>
      <rPr>
        <vertAlign val="superscript"/>
        <sz val="10"/>
        <color theme="1"/>
        <rFont val="Times New Roman"/>
        <family val="1"/>
      </rPr>
      <t>nidade</t>
    </r>
  </si>
  <si>
    <r>
      <t xml:space="preserve">ESPELHO BUCAL PLANO Nº 5, AÇO INOX- UNIDADE                                          </t>
    </r>
    <r>
      <rPr>
        <vertAlign val="superscript"/>
        <sz val="10"/>
        <color theme="1"/>
        <rFont val="Times New Roman"/>
        <family val="1"/>
      </rPr>
      <t>Unidade</t>
    </r>
  </si>
  <si>
    <r>
      <t xml:space="preserve">EVIDENCIADOR DE PLACA BACTERIANA-  Frasco 10 ml.                                   </t>
    </r>
    <r>
      <rPr>
        <vertAlign val="superscript"/>
        <sz val="10"/>
        <color theme="1"/>
        <rFont val="Times New Roman"/>
        <family val="1"/>
      </rPr>
      <t>Frasco</t>
    </r>
  </si>
  <si>
    <r>
      <t xml:space="preserve">EXTIRPA NERVOS 25MM Nº 25-  Embalagem com 10 unidades.                          </t>
    </r>
    <r>
      <rPr>
        <vertAlign val="superscript"/>
        <sz val="10"/>
        <color theme="1"/>
        <rFont val="Times New Roman"/>
        <family val="1"/>
      </rPr>
      <t>Caixa</t>
    </r>
  </si>
  <si>
    <r>
      <t>KIT ACABAMENTO GRANA FINA E ULTRAFINA - Kit com 7 pontas diamantadas</t>
    </r>
    <r>
      <rPr>
        <vertAlign val="superscript"/>
        <sz val="10"/>
        <color theme="1"/>
        <rFont val="Times New Roman"/>
        <family val="1"/>
      </rPr>
      <t xml:space="preserve">Kit </t>
    </r>
    <r>
      <rPr>
        <sz val="10"/>
        <color theme="1"/>
        <rFont val="Times New Roman"/>
        <family val="1"/>
      </rPr>
      <t>(1190f, 2135f, 3118f, 3195f, 1190ff, 3165ff, 3195ff)</t>
    </r>
  </si>
  <si>
    <r>
      <t>KIT REFIL DE MATRIZES SECCIONAIS-  Kit c/ 50 matrizes de tam. sortido (P,M,</t>
    </r>
    <r>
      <rPr>
        <vertAlign val="superscript"/>
        <sz val="10"/>
        <color theme="1"/>
        <rFont val="Times New Roman"/>
        <family val="1"/>
      </rPr>
      <t>K</t>
    </r>
    <r>
      <rPr>
        <sz val="10"/>
        <color theme="1"/>
        <rFont val="Times New Roman"/>
        <family val="1"/>
      </rPr>
      <t>G</t>
    </r>
    <r>
      <rPr>
        <vertAlign val="superscript"/>
        <sz val="10"/>
        <color theme="1"/>
        <rFont val="Times New Roman"/>
        <family val="1"/>
      </rPr>
      <t>it</t>
    </r>
    <r>
      <rPr>
        <sz val="10"/>
        <color theme="1"/>
        <rFont val="Times New Roman"/>
        <family val="1"/>
      </rPr>
      <t>)</t>
    </r>
  </si>
  <si>
    <r>
      <t xml:space="preserve">LÂMINA BISTURI Nº 12 -caixa com 100 unidades                                                   </t>
    </r>
    <r>
      <rPr>
        <vertAlign val="superscript"/>
        <sz val="10"/>
        <color theme="1"/>
        <rFont val="Times New Roman"/>
        <family val="1"/>
      </rPr>
      <t>Caixa</t>
    </r>
  </si>
  <si>
    <r>
      <t xml:space="preserve">LAMPARINA A ÁLCOOL DE ALUMÍNIO COM TAMPA- Capacidade 100ml.          </t>
    </r>
    <r>
      <rPr>
        <vertAlign val="superscript"/>
        <sz val="10"/>
        <color theme="1"/>
        <rFont val="Times New Roman"/>
        <family val="1"/>
      </rPr>
      <t xml:space="preserve">Unidade </t>
    </r>
    <r>
      <rPr>
        <sz val="10"/>
        <color theme="1"/>
        <rFont val="Times New Roman"/>
        <family val="1"/>
      </rPr>
      <t>Embalagem com 1 unidade.</t>
    </r>
  </si>
  <si>
    <r>
      <t xml:space="preserve">LIMA PARA OSSO Nº 11- Embalagem com 1 unidade.                                           </t>
    </r>
    <r>
      <rPr>
        <vertAlign val="superscript"/>
        <sz val="10"/>
        <color theme="1"/>
        <rFont val="Times New Roman"/>
        <family val="1"/>
      </rPr>
      <t>Unidade</t>
    </r>
  </si>
  <si>
    <r>
      <t xml:space="preserve">LIXA DE ACABAMENTO E POLIMENTO-  Caixa com 150 tiras de lixa.                 </t>
    </r>
    <r>
      <rPr>
        <vertAlign val="superscript"/>
        <sz val="10"/>
        <color theme="1"/>
        <rFont val="Times New Roman"/>
        <family val="1"/>
      </rPr>
      <t>Caixa</t>
    </r>
  </si>
  <si>
    <r>
      <t xml:space="preserve">MATRIZ DE AÇO INOX 7 MM- 0,05 x 7 mm X 50 cm. Embalagem com 1 rolo de </t>
    </r>
    <r>
      <rPr>
        <vertAlign val="superscript"/>
        <sz val="10"/>
        <color theme="1"/>
        <rFont val="Times New Roman"/>
        <family val="1"/>
      </rPr>
      <t xml:space="preserve">Unidade </t>
    </r>
    <r>
      <rPr>
        <sz val="10"/>
        <color theme="1"/>
        <rFont val="Times New Roman"/>
        <family val="1"/>
      </rPr>
      <t>50 cm.</t>
    </r>
  </si>
  <si>
    <r>
      <t xml:space="preserve">PAPEL PARA ARTICULAÇÃO (CARBONO) - Caixa com 280 folhas.                     </t>
    </r>
    <r>
      <rPr>
        <vertAlign val="superscript"/>
        <sz val="10"/>
        <color theme="1"/>
        <rFont val="Times New Roman"/>
        <family val="1"/>
      </rPr>
      <t>Caixa</t>
    </r>
  </si>
  <si>
    <r>
      <t xml:space="preserve">PASTA DE POLIMENTO UNIVERSAL- Embalagem com 2,5g + 3 pontas             </t>
    </r>
    <r>
      <rPr>
        <vertAlign val="superscript"/>
        <sz val="10"/>
        <color theme="1"/>
        <rFont val="Times New Roman"/>
        <family val="1"/>
      </rPr>
      <t xml:space="preserve">Unidade </t>
    </r>
    <r>
      <rPr>
        <sz val="10"/>
        <color theme="1"/>
        <rFont val="Times New Roman"/>
        <family val="1"/>
      </rPr>
      <t>aplicadoras. - Embalagem com 1 unidade.</t>
    </r>
  </si>
  <si>
    <r>
      <t xml:space="preserve">PASTA PROFILÁTICA- Embalagem com 90g.                                                         </t>
    </r>
    <r>
      <rPr>
        <vertAlign val="superscript"/>
        <sz val="10"/>
        <color theme="1"/>
        <rFont val="Times New Roman"/>
        <family val="1"/>
      </rPr>
      <t>Unidade</t>
    </r>
  </si>
  <si>
    <r>
      <t xml:space="preserve">PEDRA POMES EXTRA FINA- Embalagem com 100g                                            </t>
    </r>
    <r>
      <rPr>
        <vertAlign val="superscript"/>
        <sz val="10"/>
        <color theme="1"/>
        <rFont val="Times New Roman"/>
        <family val="1"/>
      </rPr>
      <t>Unidade</t>
    </r>
  </si>
  <si>
    <r>
      <t xml:space="preserve">POLIDORES DE SILICONE PARA ACABAMENTO E POLIMENTO EM RESINAS </t>
    </r>
    <r>
      <rPr>
        <vertAlign val="superscript"/>
        <sz val="10"/>
        <color theme="1"/>
        <rFont val="Times New Roman"/>
        <family val="1"/>
      </rPr>
      <t>Kit COMPOSTAS - kit com 6 unidades sortidas</t>
    </r>
  </si>
  <si>
    <r>
      <t xml:space="preserve">PORTA AGULHA MAYO HEGAR COM WIDEA- 14 cm, Embalagem com 1          </t>
    </r>
    <r>
      <rPr>
        <vertAlign val="superscript"/>
        <sz val="10"/>
        <color theme="1"/>
        <rFont val="Times New Roman"/>
        <family val="1"/>
      </rPr>
      <t xml:space="preserve">Unidade </t>
    </r>
    <r>
      <rPr>
        <sz val="10"/>
        <color theme="1"/>
        <rFont val="Times New Roman"/>
        <family val="1"/>
      </rPr>
      <t>unidade.</t>
    </r>
  </si>
  <si>
    <r>
      <t xml:space="preserve">PORTA AGULHA MAYO HEGAR- 14 cm, Embalagem com 1 unidade.                  </t>
    </r>
    <r>
      <rPr>
        <vertAlign val="superscript"/>
        <sz val="10"/>
        <color theme="1"/>
        <rFont val="Times New Roman"/>
        <family val="1"/>
      </rPr>
      <t>Unidade</t>
    </r>
  </si>
  <si>
    <r>
      <t>RESINA COMPOSTA BULK FILL FLOW- Cor U (universal). Seringa com 2g e 10</t>
    </r>
    <r>
      <rPr>
        <vertAlign val="superscript"/>
        <sz val="10"/>
        <color theme="1"/>
        <rFont val="Times New Roman"/>
        <family val="1"/>
      </rPr>
      <t xml:space="preserve"> </t>
    </r>
    <r>
      <rPr>
        <sz val="10"/>
        <color theme="1"/>
        <rFont val="Times New Roman"/>
        <family val="1"/>
      </rPr>
      <t>pontas aplicadoras- unid</t>
    </r>
  </si>
  <si>
    <r>
      <t xml:space="preserve">RESINA COMPOSTA MICROHÍBRIDA-  Cor A1. Seringa com 4g.                         </t>
    </r>
    <r>
      <rPr>
        <vertAlign val="superscript"/>
        <sz val="10"/>
        <color theme="1"/>
        <rFont val="Times New Roman"/>
        <family val="1"/>
      </rPr>
      <t>Unidade</t>
    </r>
  </si>
  <si>
    <r>
      <t xml:space="preserve">RESINA COMPOSTA MICROHÍBRIDA- Cor A2. Seringa com 4g.                          </t>
    </r>
    <r>
      <rPr>
        <vertAlign val="superscript"/>
        <sz val="10"/>
        <color theme="1"/>
        <rFont val="Times New Roman"/>
        <family val="1"/>
      </rPr>
      <t>Unidade</t>
    </r>
  </si>
  <si>
    <r>
      <t xml:space="preserve">RESINA COMPOSTA MICROHÍBRIDA- Cor A3,5. Seringa com 4g.                       </t>
    </r>
    <r>
      <rPr>
        <vertAlign val="superscript"/>
        <sz val="10"/>
        <color theme="1"/>
        <rFont val="Times New Roman"/>
        <family val="1"/>
      </rPr>
      <t>Unidade</t>
    </r>
  </si>
  <si>
    <r>
      <t xml:space="preserve">RESINA COMPOSTA MICROHÍBRIDA- Cor A3. Seringa com 4g.                          </t>
    </r>
    <r>
      <rPr>
        <vertAlign val="superscript"/>
        <sz val="10"/>
        <color theme="1"/>
        <rFont val="Times New Roman"/>
        <family val="1"/>
      </rPr>
      <t>Unidade</t>
    </r>
  </si>
  <si>
    <t>BROCA CARBIDE FG 7204F CÔNICA LONGA MULTILAMINADA 12 LÂMINAS- BROCA CARBIDE, CÔNICA LONGA, 12 LÂMINAS (F), EMBALAGEM COM 1 UNIDADE</t>
  </si>
  <si>
    <t>AÇAFRÃO, embalagem contendo no mínimo 100g, com identificação do produto, marca do fabricante, data de fabricação e prazo de validade.</t>
  </si>
  <si>
    <t>AÇÚCAR CRISTAL, em embalagem plástica de no mínimo 02 Kg, apresentando rótulo com prazo de validade e procedência. Prazo de validade mínima de 6 (seis) meses a contar da data de entrega.</t>
  </si>
  <si>
    <t>AÇÚCAR REFINADO, embalagem: pacote com no mínimo 1kg,
data de fabricação e prazo de validade. Prazo de validade mínima de 6 (seis) meses a contar da data de entrega.</t>
  </si>
  <si>
    <t>Cento</t>
  </si>
  <si>
    <t>ALHO, graúdo, novo, de 1ª qualidade, sem réstia</t>
  </si>
  <si>
    <t>ARROZ BRANCO, subgrupo polido, classe longe fino, agulha, tipo 1, isento de matéria terrosa, pedras, fungos ou parasitas, livre de umidade, com grãos inteiros.
Acondicionado em embalagem de polietileno transparente original de fábrica de no mínimo 2kg.
Contendo na embalagem informações de procedência, data de fabricação e prazo de validade de no mínimo 6 meses. Com registro no órgão competente.</t>
  </si>
  <si>
    <t>BALAS MASTIGÁVEIS, sabores diversos, sem teor alcoólico. Embalagem com no mínimo 500g. Ingrediente: Açúcar, xarope de glicose, gordura vegetal, sal e aroma artificial</t>
  </si>
  <si>
    <t>BANANA PRATA, deve apresentar as características do cultivar bem definidas, estarem fisiologicamente desenvolvidas, bem formadas, limpas, com coloração própria, livres de danos mecânicos e fisiológicos, pragas e doenças e estarem em perfeitas condições de conservação e maturação.</t>
  </si>
  <si>
    <t>BISCOITO DOCE SORTIDO, constituída de farinha de trigo fortificada com Ferro e Ácido Fólico, Açúcar, Gordura Vegetal, Açúcar Invertido, Sal, Estabilizante Lecitina de Soja, Fermentos Químicos (Bicarbonato de Amônio e Bicarbonato de Sódio), Acidulante Ácido Láctico e Aromatizante. Em embalagens de no mínimo 350g, contendo rótulo com informações
nutricionais, prazo de validade. Validade mínima de 6 meses a
contar da entrega.</t>
  </si>
  <si>
    <t>BISCOITO SALGADO TIPO ÁGUA E SAL, contendo farinha de trigo enriquecida com ferro e ácido fólico, gordura vegetal, soro de leite, sal, extrato de malte, açúcar, fermento químico e estabilizante lecitina de soja. Em embalagens de no mínimo 350g, contendo
rótulo identificando procedência e prazo de validade. Validade
mínima de 6 meses a contar da entrega.</t>
  </si>
  <si>
    <t>BISCOITO SALGADO TIPO INTEGRAL, contendo farinha de trigo enriquecida com ferro e ácido fólico, gordura vegetal, soro de leite, sal, extrato de malte, açúcar, fermento químico e estabilizante lecitina de soja. Em embalagens de no mínimo 350g, contendo
rótulo identificando procedência e prazo de validade. Validade
mínima de 6 meses a contar da entrega.</t>
  </si>
  <si>
    <t>BOMBOM DE CHOCOLATE, de primeira qualidade, isento de mofo, substâncias nocivas, odores ou sabor diferentes da sua composição normal. Rotulagem nutricional obrigatória. Pacote de plástico resistente com no mínimo 900g, embalagem com no mínimo 45 bombons de 20g cada.</t>
  </si>
  <si>
    <t>CABEÇA DE REPOLHO, novo, firme e intacto, isento de material terroso ou sujeiras, de primeira qualidade, coloração clara e uniforme e sem manchas.</t>
  </si>
  <si>
    <t>CAFÉ EM PÓ PARA PASSAR, 100% grãos de café, torrados com torra clássica e moído em pó, intensidade 8, embalado a vácuo em caixa de papelão de no mínimo 500g e com selo de
pureza e qualidade ABIC, apresentando validade de no mínimo 1 ano.</t>
  </si>
  <si>
    <t>CEBOLA DE CABEÇA, convencional ou ecológica, sem réstia, seca, nova, de 1ª qualidade, tamanho médio, sem brotos, com casca sã, sem rupturas, sem terra.</t>
  </si>
  <si>
    <t>CHÁ, tipo sachê, com vedações mecânicas (selagem),sendo que embalagem deverá trazer externamente os dados de identificação, procedência, informações nutricionais, número de lote, quantidade do produto, prazo de validade. Deverá apresentar validade mínima de 06 (seis) meses a partir da data de entrega. Peso mínimo de 14g e caixa com no mínimo 10 sachês. Sabor abacaxi.</t>
  </si>
  <si>
    <t>CHÁ, tipo sachê, com vedações mecânicas (selagem),sendo que embalagem deverá trazer externamente os dados de identificação, procedência, informações nutricionais, número de lote, quantidade do produto, prazo de validade. Deverá apresentar validade mínima de 06 (seis) meses a partir da data de entrega. Peso mínimo de 14g e caixa com no mínimo 10 sachês. Sabor morango.</t>
  </si>
  <si>
    <t>CHÁ, tipo sachê, com vedações mecânicas (selagem),sendo que embalagem deverá trazer externamente os dados de identificação, procedência, informações nutricionais, número de lote, quantidade do produto, prazo de validade. Deverá apresentar validade mínima de 06 (seis) meses a partir da data de entrega. Peso mínimo de 15g e caixa com no mínimo 10 sachês. Sabor misto de flores e frutas.</t>
  </si>
  <si>
    <t>CHÁ, tipo sachê, com vedações mecânicas (selagem),sendo que embalagem deverá trazer externamente os dados de identificação, procedência, informações nutricionais, número de lote, quantidade do produto, prazo de validade. Deverá apresentar validade mínima de 06 (seis) meses a partir da data de entrega. Peso mínimo de 14g e caixa com no mínimo 10 sachês. Sabor maçã cravo e canela.</t>
  </si>
  <si>
    <t>COLORAU, embalagem contendo no mínimo 500g, com identificação do produto, marca do fabricante, data de fabricação e prazo de validade.</t>
  </si>
  <si>
    <t>CORTES DE FRANGO (coxa e sobrecoxa sem dorso), resfriados ou congelados, sem tempero, podendo ter pele e osso, acondicionada em embalagens plásticas até 4 unidades por pacote, especificando o peso, procedência e o prazo de validade na embalagem. Deve ter Certificado de Inspeção Estadual ou Federal.</t>
  </si>
  <si>
    <t>CORTES DE FRANGO (peito de frango), resfriados ou congelados, sem tempero, podendo ter pele e osso, acondicionado em embalagens plásticas com 1 unidade por pacote, especificando o peso, procedência e o prazo de validade na embalagem. Deve ter Certificado de Inspeção Estadual ou Federal.</t>
  </si>
  <si>
    <t>CUCA SABORES VARIADOS (morango, abacaxi, chocolate, coco), acondicionadas em embalagem, com especificações do produto, informações sobre o fabricante, data de fabricação e prazo de validade, sem corantes artificiais. A cuca deverá ser fabricada a partir de matérias primas sãs e limpas, isentas de matérias terrosas, parasitos, livre de umidade, fragmentos estranhos e em perfeito estado de conservação, serão rejeitados os que apresentarem dureza, caracteres organolépticos anormais, quebradiços. Produto dentro das normas da Vigilância Sanitária.</t>
  </si>
  <si>
    <t>EXTRATO DE TOMATE CONCENTRADO, contendo apenas tomate, açúcar e sal. Isento de sujidades e fermentação. Em embalagens com peso líquido de no mínimo 300g, apresentando rótulo com identificação e prazo de validade mínimo de 6 meses a partir da entrega. Com registro no
Ministério da Agricultura.</t>
  </si>
  <si>
    <t>FARINHA DE TRIGO ESPECIAL, TIPO 1, obtido do trigo moído, limpo, enriquecido com ferro e ácido fólico (Vitamina B9).
Embalagem plástica de polietileno, transparente/atóxico ou de papel original de fábrica, de no mínimo 5 Kg. Com registro no órgão competente. Prazo de validade mínimo de 3 meses a contar da data de entrega.</t>
  </si>
  <si>
    <t>FARINHA DE TRIGO INTEGRAL, obtido do trigo moído, limpo, enriquecido com ferro e ácido fólico (Vitamina B9). Em embalagem de 1 Kg, com prazo de validade mínimo de 4 meses. Apresentando rótulo e registro no órgão competente.</t>
  </si>
  <si>
    <t>FERMENTO QUÍMICO EM PÓ, embalagem plástica de no mínimo 100g. ingredientes: amido de milho ou fécula de mandioca, fosfato monocálcico, bicarbonato de sódio e carbonato de cálcio.
Apresentando rótulo contendo procedência e data de validade.</t>
  </si>
  <si>
    <t>LEITE DE VACA INTEGRAL UHT, homogeneizado, em embalagem longa vida de no mínimo 1 litro, com data de fabricação e prazo de validade de no mínimo 4 meses. Com registro no Ministério da Agricultura e SIF. Informações nutricionais no rótulo.</t>
  </si>
  <si>
    <t>MAÇÃ GALA, deve apresentar características próprias do cultivar bem definidas, estarem fisiologicamente desenvolvidas, bem formadas, limpas, com coloração própria, livres de danos mecânicos, fisiológicos, pragas e doenças e estarem em perfeitas condições de conservação e maturação.</t>
  </si>
  <si>
    <t>MAIONESE, emulsão cremosa tradicional obtida a partir da mistura de ovos com óleos vegetais, composta de agua, óleo vegetal, ovos pasteurizados, amido modificado, açúcar, vinagre, sal, acidulantes, estabilizante, conservador, aromatizantes, sequestrantes, antioxidantes e corante, de consistência cremosa, apresentando cor amarelada, com cheiro e sabor característicos, embalagem primaria apropriada, hermeticamente fechada e atóxica, e suas condições deverão estar de acordo com a resolução, embalagem no mínimo 1kg.</t>
  </si>
  <si>
    <t>MILHO DE PIPOCA PREMIUM, classe amarelo, grupo duro, tipo
1. Rótulo com informação nutricional, data de validade e lote. Informação sobre glúten. Pacote com no mínimo 500g.</t>
  </si>
  <si>
    <t>ÓLEO DE SOJA, produto obtido do grão de soja que sofreu processo tecnológico adequado como degomagem, neutralização, clarificação, frigorificação ou não de desodorização. Líquido viscoso refinado, fabricado a partir de matérias primas sãs e
limpas. Embalagem em polietileno tereftalado (PET) de no mínimo 900ml.</t>
  </si>
  <si>
    <t>ORÉGANO, embalagem contendo no mínimo 100g, com identificação do produto, marca do fabricante, data de fabricação e prazo de validade.</t>
  </si>
  <si>
    <t>PÃO TIPO CACHORRO QUENTE MÉDIO, embalados em
plástico atóxico, validade mínima de 3 dias a contar da data de fabricação, miolo branco e casca homogênea, de boa qualidade, conforme legislação. Não deverá apresentar odores fermentados e fumaça, nem fragmentos de insetos, roedores ou bolores.</t>
  </si>
  <si>
    <t>PÃO TIPO FORMA FATIADO, pacote com no mínimo 500g, embalados em plástico atóxico, validade mínima de 3 dias a contar da data de fabricação, miolo branco e casca homogênea, de boa qualidade, conforme legislação. Não deverá apresentar odores
fermentados e fumaça, nem fragmentos de insetos, roedores ou bolores</t>
  </si>
  <si>
    <t>QUEIJO MUSSARELA FATIADO, embalagem em plástico transparente com dados de identificação, data de fabricação e de validade, peso líquido e registro no Ministério da Saúde e/ou Agricultura</t>
  </si>
  <si>
    <t>REFRIGERANTE de 1ª qualidade, sabor guaraná. Embalagem com no mínimo 2 litros.</t>
  </si>
  <si>
    <t>REFRIGERANTE de 1ª qualidade, sabor laranja. Embalagem com no mínimo 2 litros.</t>
  </si>
  <si>
    <t>REFRIGERANTE de 1ª qualidade, sabor limão. Embalagem com no mínimo 2 litros.</t>
  </si>
  <si>
    <t>SAL MOÍDO FINO IODADO, em embalagem plástica transparente e resistente de no mínimo 1kg, apresentando
rótulo com procedência e prazo de validade de no mínimo 2 anos.</t>
  </si>
  <si>
    <t>SAL MOÍDO GROSSO para churrasco iodado, em embalagem plástica transparente e resistente de no mínimo 1kg, apresentando rótulo com procedência e prazo de validade de no mínimo 2 anos.</t>
  </si>
  <si>
    <t>SALGADOS SORTIDOS FRITOS (croquete, pastel, risoles, porco- espinho, salsichinha e coxinha) com 100 unidades.</t>
  </si>
  <si>
    <t>SALSICHA, conforme legislação vigente, com devida identificação
do fabricante, data de validade e registro, sendo que a validade não poderá ser inferior a 3 meses</t>
  </si>
  <si>
    <t>SUCO EM PÓ para refresco artificial adoçado em embalagem para fazer 5 litros, apresentando validade mínima de 6 meses. Sabor laranja.</t>
  </si>
  <si>
    <t>SUCO EM PÓ para refresco artificial adoçado em embalagem para fazer 5 litros, apresentando validade mínima de 6 meses. Sabor morango.</t>
  </si>
  <si>
    <t>TOMATE, grau médio de amadurecimento, de 1ª qualidade, firme, não apresentar partes podres, rachaduras ou cortes, isento de sujidades.</t>
  </si>
  <si>
    <t>VINAGRE DE ÁLCOOL, em embalagens de no mínimo 750 ml, contendo rótulo, procedência e prazo de validade</t>
  </si>
  <si>
    <t>VINAGRE DE MAÇÃ, em embalagens de 750 ml, contendo rótulo, procedência e prazo de validade.</t>
  </si>
  <si>
    <t>Quilograma</t>
  </si>
  <si>
    <t>PASSAGENS</t>
  </si>
  <si>
    <t>Contratação de empresa de transporte 
coletivo de linhas regulares intramunicipais e intermunicipais para concessão de passagens nos seguintes  casos: para pacientes atendidos pela Secretaria Municipal de Saúde em consultas e exames fora do  município, para os Agentes Comunitários de Saúde, nas atividades de suas atribuições, a fim de se 
deslocarem pela zona rural do Município. E, eventualmente, para profissionais de saúde lotados nas  Unidades de Saúde do interior - servidores das equipes de São Miguel, São Miguel Novo e Martimianos - 
para se deslocarem para a cidade, devido à execução de seus trabalhos, como capacitações, reuniões e afins.</t>
  </si>
  <si>
    <t xml:space="preserve"> Contratação de empresa de transporte 
coletivo de linhas regulares intramunicipais e intermunicipais para concessão de passagens nos seguintes  casos: para pacientes atendidos pela Secretaria Municipal de Saúde em consultas e exames fora do  município, para os Agentes Comunitários de Saúde, nas atividades de suas atribuições, a fim de se  deslocarem pela zona rural do Município. E, eventualmente, para profissionais de saúde lotados nas Unidades de Saúde do interior - servidores das equipes de São Miguel, São Miguel Novo e Martimianos -  para se deslocarem para a cidade, devido à execução de seus trabalhos, como capacitações, reuniões e afins.</t>
  </si>
  <si>
    <t>Contratação de empresa de transporte coletivo de linhas regulares intramunicipais e intermunicipais para concessão de passagens nos seguintes casos: para pacientes atendidos pela Secretaria Municipal de Saúde em consultas e exames fora do município, para os Agentes Comunitários de Saúde, nas atividades de suas atribuições, a fim de se deslocarem pela zona rural do Município. E, eventualmente, para profissionais de saúde lotados nas Unidades de Saúde do interior - servidores das equipes de São Miguel, São Miguel Novo e Martimianos - para se deslocarem para a cidade, devido à execução de seus trabalhos, como capacitações, reuniões e afins.</t>
  </si>
  <si>
    <t>OUTROS SERVIÇOS TERCEIROS - PESSOA JURÍDICA</t>
  </si>
  <si>
    <t>Prestação serviços médicos, clínico geral, na realização de consultas médicas, atendimentos ambulatoriais, procedimentos médicos de baixa e média complexidade, desenvolvimento de ações educativas individuais e coletivas, visitas domiciliares e atuação no programa Estratégica Saúde da Família (ESF) e nas Unidades Básicas de Saúde, com carga horária de 40 (quarenta) horas semanais de segunda a sexta-feira, por profissional habilitado e registrado junto ao conselho respectivo.</t>
  </si>
  <si>
    <t>Contratação de 01 (uma) linha telefônica de plano pós-pago para uso na Unidade Básica de Saúde de São Miguel Velho</t>
  </si>
  <si>
    <t>Construção do prédio que será usado para ampliar e qualificar a rede de atenção à saúde mental, garantindo atendimento humanizado, contínuo e conforme as diretrizes do SUS, além de suprir a demanda crescente por serviçosespecializados no município.</t>
  </si>
  <si>
    <t>MATERIAL MANUTENÇÃO VEÍCULOS</t>
  </si>
  <si>
    <t>Pneu 215/75, R 17.5, Mínimo 12 lonas, Comum, Liso</t>
  </si>
  <si>
    <t>Pneu 215/75, R 17.5, Mínimo 12 lonas, Comum,Borrachudo</t>
  </si>
  <si>
    <t>Pneu 195/65, R 15, índice de carga 91 H</t>
  </si>
  <si>
    <t>Pneu 175/65, R 14, índice de carga 82</t>
  </si>
  <si>
    <t>Pneu 205/75, R 16, índice de carga 108 / 110</t>
  </si>
  <si>
    <t>Pneu 195/75, R16, 8 LONAS 107/105 Rodado Duplo</t>
  </si>
  <si>
    <t>Pneu 205/60R16 índice carga 92H</t>
  </si>
  <si>
    <t>BEM MÓVEL</t>
  </si>
  <si>
    <t>Aquisição de veículo para uso no transporte de pacientes para tratamento fora do domicílio - veículo 7 lugares</t>
  </si>
  <si>
    <t>Aquisição de 1 veículo para uso nas demandas da Secretaria de Saúde e um outro veículo para uso nas rotinas do departamento de vigilância em saúde - veículos 5 lugares</t>
  </si>
  <si>
    <t>Contratação de empresa especializada para a prestação de  serviços de remoção de pacientes por meio de ambulância do tipo simples, com motorista socorrista,  solicitado pela Secretaria Municipal de Saúde/ serviço por Km rodado</t>
  </si>
  <si>
    <t>Serviços de transporte inter-hospitalar de pacientes em estado grave ou crítico, por meio de Unidade de Terapia Intensiva (UTI) Móvel, visando ao atendimento das necessidades e conforme demanda da Secretaria Municipal de Saúde de Restinga Sêca/RS, com disponibilização, por conta da contratada, de suporte médico, profissional de enfermagem, motorista-socorrista, equipamentos e insumos necessários ao atendimento durante todo o percurso/ serviço por Km rodado</t>
  </si>
  <si>
    <t>SERVIÇOS SAÚDE - CREDENCIAMENTOS</t>
  </si>
  <si>
    <t>Serviços de transporte coletivo de pacientes atendidos pela Secretaria Municipal de Saúde e para atendimento de demais demandas e eventos oficiais do Município de Restinga Sêca/RS, em veículo com capacidade mínima de 18 (dezoito) passageiros, com motorista habilitado/ serviço por km rodado</t>
  </si>
  <si>
    <t>Contratação de empresas especializadas na prestação de serviços de confecção de próteses dentárias totais e/ou parciais, superiores e/ou inferiores, destinadas aos usuários do Sistema Único de Saúde (SUS), com fornecimento sob demanda, conforme a demanda da Secretaria Municipal de Saúde.</t>
  </si>
  <si>
    <t xml:space="preserve">Serviço de confecção e instalação de persianas, nas Unidades de saúde, por m² </t>
  </si>
  <si>
    <t>Contratação de serviço para manutenção necessária nos variados equipamentos odontológicos e ambulatoriais das Unidades de Saúde</t>
  </si>
  <si>
    <t>SMARTPHONE</t>
  </si>
  <si>
    <t>Sim/Misto</t>
  </si>
  <si>
    <t>Sim/Exclusivo</t>
  </si>
  <si>
    <t>Contratação de empresa especializada para captação e recuperação de créditos tributários, fiscais e previdenciários</t>
  </si>
  <si>
    <t>Aquisição de veículo para uso institucional da SDEI, apoio a ações externas, eventos, visitas técnicas e deslocamentos oficiais</t>
  </si>
  <si>
    <t>Repasse de recursos financeiros pelo CONSORCIADO ao CONSÓRCIO, como forma de rateio das despesas de manutenção do Consórcio para fins de custeio de despesas com pessoal e encargos sociais, energia, água, telefone, internet, viagens, materiais de escritório, aquisição e manutenção de equipamentos, dentre outras aprovadas pelo Conselho Deliberativo, observadas as disposições do contrato de consórcio público e as deliberações da Assembleia Geral, com base do art. 2º, VII, do Decreto Federal nº 6.017/07</t>
  </si>
  <si>
    <t>Serviços de limpeza, conservação e manutenção predial da Estação Férrea, sede da SDEI</t>
  </si>
  <si>
    <t>Consultorias técnicas especializadas para MEIs, micro e pequenas empresas, com foco em desenvolvimento econômico, inovação, compras públicas e gestão</t>
  </si>
  <si>
    <t>Impressão de banners, folders, cartazes e materiais gráficos institucionais para divulgação da ExpoRestinga</t>
  </si>
  <si>
    <t xml:space="preserve">Unidade   </t>
  </si>
  <si>
    <t>Programa de incentivo ao empreendedorismo local, por meio da concessão de subsídio financeiro (juros) para micro e pequenos empreendedores, visando facilitar o acesso ao crédito, estimular investimentos produtivos, geração de emprego e fortalecimento da economia local.</t>
  </si>
  <si>
    <t>Outubro</t>
  </si>
  <si>
    <r>
      <t>Aquisição de  mobiliário de escritório para modernização da estrutura da SDEI - Sala do Cowork</t>
    </r>
    <r>
      <rPr>
        <b/>
        <sz val="10"/>
        <color rgb="FF000000"/>
        <rFont val="Times New Roman"/>
        <family val="1"/>
      </rPr>
      <t>;</t>
    </r>
    <r>
      <rPr>
        <sz val="10"/>
        <color rgb="FF000000"/>
        <rFont val="Times New Roman"/>
        <family val="1"/>
      </rPr>
      <t xml:space="preserve"> - 01 Mesas de reunião : Tamanho 2,85cm x 1,20cm; - 06 Cadeiras de Escritorio Giratorias; 01 Armário Balcão De Metal Preto C/ Prateleiras P/ Escritorio Preto  - Altura: 200cm Largura: 80cm Profundidade: 40cm;  01 Smart Tv Samsung Led 55 .</t>
    </r>
  </si>
  <si>
    <t>ÁGUA SANITÁRIA 5 LITROS, alvejante, desinfetante, teor de cloro ativo 2,0 a 2,5% pp. Validade mínima de 06 meses (a contar da data da nota fiscal) e de acordo com as normas e resoluções vigentes da ANVISA/MS.</t>
  </si>
  <si>
    <t>ÁLCOOL ETÍLICO HIDRATADO 1 LITRO, 70 % INPM. Validade mínima 02 anos (a contar da data da nota fiscal), e de acordo com as normas e resoluções vigentes da ANVISA/MS.</t>
  </si>
  <si>
    <t>APARELHO DE BARBEAR DESCARTÁVEL, de plástico resistente, de alta performance, com duas lâminas paralelas, em aço inoxidável, afiadas, sem rebarbas ou sinais de oxidação, de manejo fácil e seguro. Cabo com textura antideslizante.</t>
  </si>
  <si>
    <t>BORRIFADOR DE PLÁSTICO 500 ml, com válvula.</t>
  </si>
  <si>
    <t>COPO DESCARTÁVEL 50 ML, cada pacote contendo 100 unidades.</t>
  </si>
  <si>
    <t>DESINFETANTE DE USO GERAL 5 litros, concentrado, fragrância duradoura com aroma floral ou lavanda, com ação germicida e bactericida, princípio ativo cloreto aquil-benzil. Validade mínima de 02 anos (a contar da data da nota fiscal), e de acordo com as normas e resoluções vigentes da ANVISA/MS.</t>
  </si>
  <si>
    <t>DESODORIZADOR DE AMBIENTES SPRAY 360 ml, inofensivo à camada de ozônio, fragrâncias variadas. Validade mínima de 02 anos (a contar da data da nota fiscal), e de acordo com as normas e resoluções vigentes da ANVISA/MS.</t>
  </si>
  <si>
    <t>DISPENSER PARA PAPEL TOALHA INTERFOLHADA. Produzido em plástico ABS na cor branca para toalha inter-folhada 2 ou 3 dobras. Capacidade para no mínimo 500 folhas. Dimensões externas mínimas: 250 mm larg. X 250 mm alt. X 130 mm, com fixação em parede.</t>
  </si>
  <si>
    <t>DISPENSER SABONETEIRA COM RESERVATÓRIO. Produzido em plástico ABS, na cor branca. Possui controle para dosagem. Capacidade aproximada do reservatório 800 ml. Dimensões mínimas: 21 cm x 11 cm x 10 cm, com fixação em parede.</t>
  </si>
  <si>
    <t>DISPENSER para copo descartável 200 ml.</t>
  </si>
  <si>
    <t>DISPENSER, para sabonete em líquido 500 ml, transparente, com válvula pump.</t>
  </si>
  <si>
    <t>ESCOVA DE PLÁSTICO para roupas.</t>
  </si>
  <si>
    <t>ESCOVA PARA LIMPEZA DE VASO SANITÁRIO com haste e suporte.</t>
  </si>
  <si>
    <t>ESPONJA DE LÃ DE AÇO, pacote com 08 unidades. Composição: aço carbono. Validade mínima de 03 anos (a contar da data da nota fiscal).</t>
  </si>
  <si>
    <t>ESPONJA DUPLA FACE PARA LOUÇA, com espuma de poliuretano, agente antibactérias e fibra sintética com abrasivo, dimensões mínimas: 105 x 70 x 20. Pacote com 4 unidades.</t>
  </si>
  <si>
    <t>FLANELA DE LIMPEZA, confeccionada com fios de algodão. Dimensões mínimas 49 X 79 cm.</t>
  </si>
  <si>
    <t>FÓSFORO LONGO – caixa contendo  50 unidades.</t>
  </si>
  <si>
    <t>INSETICIDA SPRAY AEROSOL INGREDIENTES: improtrina 0,020%, permetrina 0,050%, esbiotrina. Embalagem frasco de 300 ml, com dados de identificação do produto, marca do fabricante, prazo de validade, peso liquido e, de acordo com as normas e resoluções vigentes da ANVISA/MS.</t>
  </si>
  <si>
    <t>KIT COM 3 PANOS MULTIUSOS feitos com 80% poliéster e 20% poliamida.</t>
  </si>
  <si>
    <t>LIXEIRA EM PLÁSTICO RÍGIDO 12 LITROS, reforçada, com pedal e tampa.</t>
  </si>
  <si>
    <t>LUVA LÁTEX de procedimento não cirúrgico, tamanho G. Caixa com 100 unidades.</t>
  </si>
  <si>
    <t>LUVA LÁTEX de procedimento não cirúrgico, tamanho M. Caixa com 100 unidades.</t>
  </si>
  <si>
    <t>LUVA LÁTEX de procedimento não cirúrgico, tamanho P. Caixa com 100 unidades.</t>
  </si>
  <si>
    <t>LUVA LÁTEX de procedimento não cirúrgico, tamanho PP. Caixa com 100 unidades.</t>
  </si>
  <si>
    <t>LUVAS DE BORRACHA ANTIDERRAPANTE, confeccionada em látex natural, formato anatômico, lubrificada com talco, embalagem contendo um par. Tamanho Grande.</t>
  </si>
  <si>
    <t>LUVAS DE BORRACHA ANTIDERRAPANTE, confeccionada em látex natural, formato anatômico, lubrificada com talco, embalagem contendo um par. Tamanho Médio.</t>
  </si>
  <si>
    <t>LUVAS DE BORRACHA ANTIDERRAPANTE, confeccionada em látex natural, formato anatômico, lubrificada com talco, embalagem contendo um par. Tamanho Pequeno.</t>
  </si>
  <si>
    <t>MÁSCARA FACIAL DESCARTÁVEL, dupla camada, tecido não tecido 40 gramas cada, com elástico roliço de 2,8 mm extremamente confortável, e ferrilho para ajuste nasal, é confeccionada com duas camadas de polipropileno. Tamanho único. Pacote com 50 unidades, cor branca. Validade mínima de 02 anos (a contar da data da nota fiscal).</t>
  </si>
  <si>
    <t>MOP GIRATÓRIO 3 EM 1, com balde e cesto com capacidade total para 12 litros e em uso de 6 litros, cabo telescópico em aço inox e 3 tipos de refis (refil de microfibra, tira pó e limpeza pesada).</t>
  </si>
  <si>
    <t>PANO DE CHÃO comum grande de algodão cru, classe A, tamanho mínimo 80 cm x 58 cm</t>
  </si>
  <si>
    <t>PANO DE LIMPEZA MULTIUSO – pacote com 5 unidades</t>
  </si>
  <si>
    <t>PANOS DE LOUÇA medindo 50 cm x 65 cm, em tecido branco, sem estampa, com bainha, 100 % algodão, classe A.</t>
  </si>
  <si>
    <t>PAPEL HIGIÊNICO branco luxo, folha dupla com colagem homogênea, confeccionado com celulose 100% virgem de fibras naturais, isento de papel reciclado ou impurezas. Papel com textura suave ao toque, de cor branca uniforme, neutro, alta qualidade, 30x10cm, gramatura mínima por folha: 15g/m², fardo com 64 rolos. AMPLA CONCORRÊNCIA</t>
  </si>
  <si>
    <t>PAPEL TOALHA INTERFOLHADO, cor branca, folha dupla com colagem homogênea (utilização de duas folhas por secagem), fabricado com celulose 100% virgem de fibras naturais, isento de papel reciclado ou impurezas, medindo no mínimo 20 x 23 cm - 02 dobras, pacote com 1.250 fls. AMPLA CONCORRÊNCIA</t>
  </si>
  <si>
    <t>PEDRA SANITÁRIA 30g.</t>
  </si>
  <si>
    <t>PÁ PLÁSTICA para retirada de lixo medindo 30 x 30 com cabo de 90 cm.</t>
  </si>
  <si>
    <t>PRENDEDOR DE ROUPAS, de madeira, pacote com 12 unidades.</t>
  </si>
  <si>
    <t>RODO PLÁSTICO para limpeza, com 40 cm, duplo, cabo de madeira.</t>
  </si>
  <si>
    <t>SABÃO NEUTRO DE GLICERINA pacote com 5 unidades c/ no mínimo 200g cada. Validade mínima de 02 anos. Registro na ANVISA</t>
  </si>
  <si>
    <t>SACOS PARA LIXO DE 150 LITROS, reforçado tamanho 90 x 105 x 0,12 cm. Registro na Anvisa.</t>
  </si>
  <si>
    <t>SACO DE LIXO DE 100 LITROS de alta resistência c/ 100 unidades   PESO 6K AMPLA CONCORRÊNCIA</t>
  </si>
  <si>
    <t>SACO DE LIXO DE 100 LITROS de alta resistência c/ 100 unidades   PESO 6K COTA RESERVADA</t>
  </si>
  <si>
    <t>SACO DE LIXO DE 60 LITROS de alta resistência  c/ 100 unidades    PESO 4K</t>
  </si>
  <si>
    <t>SACO DE LIXO DE 30 LITROS de alta resistência  c/ 100 unidades    PESO 2,5K</t>
  </si>
  <si>
    <t>SACO DE LIXO DE 15L de alta resistência, pacote com 100 unidades.</t>
  </si>
  <si>
    <t>SAPONÁCEO CREMOSO 300 g. Validade mínima de 02 anos. Registro na ANVISA</t>
  </si>
  <si>
    <t>TOALHA LIMPEZA de chão, listrada atoalhada 50x90 cm.</t>
  </si>
  <si>
    <t>TOALHA DE ROSTO, 45x60 100% algodão</t>
  </si>
  <si>
    <t>VASSOURA COM CERDAS DE NYLON cepa de plástico, dimensões mínimas 26 x5x10,5cm, COM cabo de madeira revestido 22mm, medida aproximada do cabo 1,20m, com suporte na ponta para pendurar.</t>
  </si>
  <si>
    <t>VASSOURA COLONIAL de palha de 1ª qualidade, com 5 fios de amarração, reforçada, com cabo de madeira.</t>
  </si>
  <si>
    <t>Não/misto</t>
  </si>
  <si>
    <t xml:space="preserve">Metro </t>
  </si>
  <si>
    <t>Metro</t>
  </si>
  <si>
    <t>Metro cúbico</t>
  </si>
  <si>
    <t>Kit</t>
  </si>
  <si>
    <t>Conjunto</t>
  </si>
  <si>
    <t>Dúzia</t>
  </si>
  <si>
    <t>Rolo</t>
  </si>
  <si>
    <t>Metro quadrado</t>
  </si>
  <si>
    <t>Jogo</t>
  </si>
  <si>
    <t>Saco</t>
  </si>
  <si>
    <t>Cartela</t>
  </si>
  <si>
    <t>PAPEL CARTÃO COLORIDO FOSCO 48X66cm, c/10 folhas.</t>
  </si>
  <si>
    <r>
      <t xml:space="preserve">ÁLCOOL EM GEL 70%, embalagem de 1 litro, validade mínima 02 anos </t>
    </r>
    <r>
      <rPr>
        <sz val="10"/>
        <color rgb="FF000000"/>
        <rFont val="Times New Roman"/>
        <family val="1"/>
      </rPr>
      <t>(a contar da data da nota fiscal), e de acordo com as normas e resoluções vigentes da ANVISA/MS.</t>
    </r>
  </si>
  <si>
    <r>
      <t>BALDE DE PLÁSTICO 20 litros, reforçado,</t>
    </r>
    <r>
      <rPr>
        <sz val="10"/>
        <color theme="1"/>
        <rFont val="Times New Roman"/>
        <family val="1"/>
      </rPr>
      <t xml:space="preserve"> com alça em aço ou plástico reforçado para transporte.</t>
    </r>
  </si>
  <si>
    <r>
      <t xml:space="preserve">CERA LÍQUIDA incolor 5 LITROS. Validade mínima de 02 anos </t>
    </r>
    <r>
      <rPr>
        <sz val="10"/>
        <color rgb="FF000000"/>
        <rFont val="Times New Roman"/>
        <family val="1"/>
      </rPr>
      <t>(a contar da data da nota fiscal), e de acordo com as normas e resoluções vigentes da ANVISA/MS.</t>
    </r>
  </si>
  <si>
    <r>
      <t xml:space="preserve">DETERGENTE LÍQUIDO NEUTRO 500ml. Validade mínima de 02 anos </t>
    </r>
    <r>
      <rPr>
        <sz val="10"/>
        <color rgb="FF000000"/>
        <rFont val="Times New Roman"/>
        <family val="1"/>
      </rPr>
      <t>(a contar da data da nota fiscal), e de acordo com as normas e resoluções vigentes da ANVISA/MS.</t>
    </r>
  </si>
  <si>
    <r>
      <t xml:space="preserve">LIMPA VIDROS com pulverizador de 500 ml. Validade mínima de 02 anos </t>
    </r>
    <r>
      <rPr>
        <sz val="10"/>
        <color rgb="FF000000"/>
        <rFont val="Times New Roman"/>
        <family val="1"/>
      </rPr>
      <t>(a contar da data da nota fiscal)</t>
    </r>
    <r>
      <rPr>
        <sz val="10"/>
        <color theme="1"/>
        <rFont val="Times New Roman"/>
        <family val="1"/>
      </rPr>
      <t>, e de acordo com as normas e resoluções vigentes da ANVISA/MS.</t>
    </r>
  </si>
  <si>
    <r>
      <t xml:space="preserve">LIMPADOR LÍQUIDO PARA QUADRO BRANCO, removedor, 500 ml. Validade mínima de 02 anos </t>
    </r>
    <r>
      <rPr>
        <sz val="10"/>
        <color rgb="FF000000"/>
        <rFont val="Times New Roman"/>
        <family val="1"/>
      </rPr>
      <t>(a contar da data da nota fiscal)</t>
    </r>
    <r>
      <rPr>
        <sz val="10"/>
        <color theme="1"/>
        <rFont val="Times New Roman"/>
        <family val="1"/>
      </rPr>
      <t>, e de acordo com as normas e resoluções vigentes da ANVISA/MS.</t>
    </r>
  </si>
  <si>
    <r>
      <t xml:space="preserve">LIMPADOR PERFUMADO DE AMBIENTES, concentrado, contendo 120 ml. Validade mínima de 02 anos </t>
    </r>
    <r>
      <rPr>
        <sz val="10"/>
        <color rgb="FF000000"/>
        <rFont val="Times New Roman"/>
        <family val="1"/>
      </rPr>
      <t>(a contar da data da nota fiscal)</t>
    </r>
    <r>
      <rPr>
        <sz val="10"/>
        <color theme="1"/>
        <rFont val="Times New Roman"/>
        <family val="1"/>
      </rPr>
      <t>, e de acordo com as normas e resoluções vigentes da ANVISA/MS.</t>
    </r>
  </si>
  <si>
    <r>
      <t xml:space="preserve">LUSTRA MÓVEIS, embalagem de 200 ml. Validade mínima de 02 anos, </t>
    </r>
    <r>
      <rPr>
        <sz val="10"/>
        <color rgb="FF000000"/>
        <rFont val="Times New Roman"/>
        <family val="1"/>
      </rPr>
      <t>(a contar da data da nota fiscal)</t>
    </r>
    <r>
      <rPr>
        <sz val="10"/>
        <color theme="1"/>
        <rFont val="Times New Roman"/>
        <family val="1"/>
      </rPr>
      <t>, e de acordo com as normas e resoluções vigentes da ANVISA/MS.</t>
    </r>
  </si>
  <si>
    <r>
      <t>SABONETE LÍQUIDO NEUTRO 5 LITROS.</t>
    </r>
    <r>
      <rPr>
        <sz val="10"/>
        <color theme="1"/>
        <rFont val="Times New Roman"/>
        <family val="1"/>
      </rPr>
      <t xml:space="preserve"> </t>
    </r>
    <r>
      <rPr>
        <sz val="10"/>
        <color rgb="FF000000"/>
        <rFont val="Times New Roman"/>
        <family val="1"/>
      </rPr>
      <t xml:space="preserve"> Validade mínima de 02 anos (a contar da data da nota fiscal), e de acordo com as normas e resoluções vigentes da ANVISA/MS.</t>
    </r>
  </si>
  <si>
    <r>
      <t>SABÃO LÍQUIDO PARA ROUPAS</t>
    </r>
    <r>
      <rPr>
        <sz val="10"/>
        <color rgb="FF000000"/>
        <rFont val="Times New Roman"/>
        <family val="1"/>
      </rPr>
      <t>, 5L, composição básica ativo alquil benzeno sulfonato de sódio ou dodecilbenzenosulfonato de sódio, tensoativos, corantes, espessantes, conservantes, corantes, fragrâncias, enzimas, água e outras substâncias químicas permitidas, com ótima viscosidade. Frasco com 5l, contendo a marca, dados do fabricante, procedência, lote e validade.  Validade mínima de 02 anos (a contar da data da nota fiscal), e de acordo com as normas e resoluções vigentes da ANVISA/MS.</t>
    </r>
  </si>
  <si>
    <t>Sim/exclusivo</t>
  </si>
  <si>
    <t>PARCERIAS</t>
  </si>
  <si>
    <t>Parceria Voluntária para Segurança Pública</t>
  </si>
  <si>
    <t>Parceria Voluntária para Assistência Social - pessoas com deficiência</t>
  </si>
  <si>
    <t>Parceria Voluntária para apoio à entidades/eventos esportivos</t>
  </si>
  <si>
    <t>Parceria Voluntária para assistência Social - Idosos</t>
  </si>
  <si>
    <t>Parceria Voluntária para assistência Social - Crianças e adolescentes</t>
  </si>
  <si>
    <t>Parceria Voluntária para apoio à entidades/eventos culturais</t>
  </si>
  <si>
    <t>Parceria Voluntária para apoio à causa animal e de meio ambiente</t>
  </si>
  <si>
    <t>Não se aplica</t>
  </si>
  <si>
    <t>Credenciamento de empresas especializadas na prestação de serviços de lavagem e higienização de veículos e máquinas pesadas, para atender às necessidades da frota oficial da Administração Municipal.</t>
  </si>
  <si>
    <t>Pagamento de percentual de 20% sobre o valor recuperado.</t>
  </si>
  <si>
    <t>Locação de imóvel para funcionamento do Pólo Educacional Superior, pelo programa Universidade Aberta do Brasil – UAB.</t>
  </si>
  <si>
    <t>Locação de imóvel para abrigar os veículos do transporte escolar e merenda escolar.</t>
  </si>
  <si>
    <t xml:space="preserve">Assessoria e consultoria educacional especializada. </t>
  </si>
  <si>
    <t>Ampliação e reforma do refeitório da EMEIEF Dezidério Fuzer.</t>
  </si>
  <si>
    <t>Obra de drenagem e passeio na EMEF Francisco Giuliani.</t>
  </si>
  <si>
    <t>ABACATE</t>
  </si>
  <si>
    <t>ABACAXI</t>
  </si>
  <si>
    <t>ABOBRINHA ITALIANA</t>
  </si>
  <si>
    <t>ABÓBORA CABOTIÁ</t>
  </si>
  <si>
    <t>AÇAFRÃO 50G</t>
  </si>
  <si>
    <t>AÇÚCAR CRISTAL 2KG</t>
  </si>
  <si>
    <t>AÇÚCAR MASCAVO 1KG</t>
  </si>
  <si>
    <t>AIPIM CONGELADO</t>
  </si>
  <si>
    <t>ALFACE</t>
  </si>
  <si>
    <t xml:space="preserve">ALHO </t>
  </si>
  <si>
    <t>AMIDO 1KG</t>
  </si>
  <si>
    <t>ARROZ BRANCO 5KG</t>
  </si>
  <si>
    <t>AVEIA EM FLOCOS FINOS 1KG</t>
  </si>
  <si>
    <t xml:space="preserve">BANANA PRATA </t>
  </si>
  <si>
    <t>BATATA INGLESA</t>
  </si>
  <si>
    <t>BATATA DOCE</t>
  </si>
  <si>
    <t>BEBIDA LÁCTEA</t>
  </si>
  <si>
    <t>BERGAMOTA COMUM</t>
  </si>
  <si>
    <t>BETERRABA</t>
  </si>
  <si>
    <t>BISCOITO CASEIRO</t>
  </si>
  <si>
    <t>BISCOITO SALGADO 370G</t>
  </si>
  <si>
    <t>BISCOITO MARIA 370G</t>
  </si>
  <si>
    <t>BISCOITO TIPO MIGNON 200G</t>
  </si>
  <si>
    <t>BOLACHA CASEIRA</t>
  </si>
  <si>
    <t>BRÓCOLIS</t>
  </si>
  <si>
    <t>CACAU EM PÓ 500G</t>
  </si>
  <si>
    <t>CAFÉ SOLÚVEL GRANULADO 200G</t>
  </si>
  <si>
    <t>CANELA EM RAMA 10G</t>
  </si>
  <si>
    <t>CANELA EM PÓ 30G</t>
  </si>
  <si>
    <t>CARNE BOVINA MOÍDA</t>
  </si>
  <si>
    <t>CARNE SUÍNA</t>
  </si>
  <si>
    <t xml:space="preserve">CEBOLA  </t>
  </si>
  <si>
    <t>CENOURA</t>
  </si>
  <si>
    <t>CHUCHU</t>
  </si>
  <si>
    <t>COLORÍFICO 500G</t>
  </si>
  <si>
    <t>COUVE FLOR</t>
  </si>
  <si>
    <t>COUVE MANTEIGA</t>
  </si>
  <si>
    <t>Maço</t>
  </si>
  <si>
    <t>CRAVO DA ÍNDIA 20G</t>
  </si>
  <si>
    <t>CREME DE LEITE (NATA) 300G</t>
  </si>
  <si>
    <t>Pote</t>
  </si>
  <si>
    <t>CREME DE LEITE UHT 200G</t>
  </si>
  <si>
    <t>ESPINAFRE</t>
  </si>
  <si>
    <t>EXTRATO DE TOMATE 300G</t>
  </si>
  <si>
    <t>FARINHA DE AVEIA 500G</t>
  </si>
  <si>
    <t>FARINHA DE MANDIOCA 1KG</t>
  </si>
  <si>
    <t>FARINHA DE TRIGO 5KG</t>
  </si>
  <si>
    <t>FARINHA DE TRIGO INTEGRAL 1 KG</t>
  </si>
  <si>
    <t>FERMENTO BIOLÓGICO 500G</t>
  </si>
  <si>
    <t>FERMENTO QUÍMICO 100G</t>
  </si>
  <si>
    <t>FRANGO PEITO</t>
  </si>
  <si>
    <t>FRANGO COXA E SOBRECOXA</t>
  </si>
  <si>
    <t>IOGURTE NATURAL INTEGRAL</t>
  </si>
  <si>
    <t xml:space="preserve">IOGURTE  </t>
  </si>
  <si>
    <t>LARANJA</t>
  </si>
  <si>
    <t>LEITE ZERO LACTOSE</t>
  </si>
  <si>
    <t>LEITE INTEGRAL</t>
  </si>
  <si>
    <t>LOURO EM FOLHA 5G</t>
  </si>
  <si>
    <t>MACARRÃO ESPAGUETE 500G</t>
  </si>
  <si>
    <t>MACARRÃO PARAFUSO 500G</t>
  </si>
  <si>
    <t>MACARRÃO PENNE 500G</t>
  </si>
  <si>
    <t>MAMÃO FORMOSA</t>
  </si>
  <si>
    <t>MANGA</t>
  </si>
  <si>
    <t>MANTEIGA SEM SAL 200G</t>
  </si>
  <si>
    <t>MARGARINA SEM SAL 500G</t>
  </si>
  <si>
    <t>MASSA DE PASTEL 500G</t>
  </si>
  <si>
    <t>MEL DE ABELHA</t>
  </si>
  <si>
    <t>MELADO BATIDO</t>
  </si>
  <si>
    <t>MELÃO</t>
  </si>
  <si>
    <t>MILHO VERDE ESPIGA</t>
  </si>
  <si>
    <t>MILHO VERDE EM CONSERVA 170G</t>
  </si>
  <si>
    <t>Sachê</t>
  </si>
  <si>
    <t>MORANGO</t>
  </si>
  <si>
    <t>ÓLEO VEGETAL 900ML</t>
  </si>
  <si>
    <t>ORÉGANO 50G</t>
  </si>
  <si>
    <t>OVOS DE GALINHA</t>
  </si>
  <si>
    <t>PÃO SOVADINHO COM VEGETAIS</t>
  </si>
  <si>
    <t>PÃO DE CACHORRO QUENTE</t>
  </si>
  <si>
    <t>PÃO DE SANDUÍCHE 700G</t>
  </si>
  <si>
    <t>PÃO FRANCÊS</t>
  </si>
  <si>
    <t>PÃO SOVADINHO</t>
  </si>
  <si>
    <t>PÊRA</t>
  </si>
  <si>
    <t>PIMENTÃO VERDE</t>
  </si>
  <si>
    <t>PIPOCA EM GRÃO 500G</t>
  </si>
  <si>
    <t>POLVILHO AZEDO 1KG</t>
  </si>
  <si>
    <t>POLVILHO DOCE 1KG</t>
  </si>
  <si>
    <t>PRESUNTO</t>
  </si>
  <si>
    <t xml:space="preserve">QUEIJO MUSSARELA  </t>
  </si>
  <si>
    <t>REPOLHO</t>
  </si>
  <si>
    <t>REQUEIJÃO 180G</t>
  </si>
  <si>
    <t>TEMPERO VERDE</t>
  </si>
  <si>
    <t xml:space="preserve">TOMATE </t>
  </si>
  <si>
    <t>LENTILHA 400G</t>
  </si>
  <si>
    <t>AÇÚCAR CRISTAL de origem vegetal, constituído fundamentalmente por sacarose de cana-de-açúcar. na cor branca, embalagem de 5 kg, em polietileno, contendo data de fabricação e prazo de validade mínimo de 6 meses a partir da entrega.</t>
  </si>
  <si>
    <t>ÁGUA MINERAL 500 ml com gás (fardo com 12 unidades)</t>
  </si>
  <si>
    <t>ÁGUA MINERAL 500 ml sem gás (fardo com 12 unidades)</t>
  </si>
  <si>
    <t>ÁGUA MINERAL 20 litros (bombona)</t>
  </si>
  <si>
    <t>GLP envasado em botijão de 13 kg (gás de cozinha)</t>
  </si>
  <si>
    <t>FEIJÃO PRETO 1KG</t>
  </si>
  <si>
    <t>LINGÜIÇA DE FRANGO OU MISTA</t>
  </si>
  <si>
    <t>MAÇÃ  FUJI</t>
  </si>
  <si>
    <t>SAL REFINADO IODADO</t>
  </si>
  <si>
    <t>VINAGRE DE MAÇÃ 700ML</t>
  </si>
  <si>
    <t>AÇAFRÃO DA TERRA DESIDRATADO 100G</t>
  </si>
  <si>
    <t>ARROZ INTEGRAL 1KG</t>
  </si>
  <si>
    <t>BANANA PRATA</t>
  </si>
  <si>
    <t>BISCOITO INTEGRAL 400G</t>
  </si>
  <si>
    <t xml:space="preserve">CAFÉ EM PÓ 500G </t>
  </si>
  <si>
    <t>CHÁ DE CAIXINHA 10G</t>
  </si>
  <si>
    <t>COCO RALADO 100G</t>
  </si>
  <si>
    <t>FARINHA DE MILHO 500G</t>
  </si>
  <si>
    <t>LEITE EM PÓ INTEGRAL INSTANTÂNEO 400G</t>
  </si>
  <si>
    <t>LEITE UHT INTEGRAL 1L</t>
  </si>
  <si>
    <t>MELÂNCIA</t>
  </si>
  <si>
    <t>MILHO AMARELO</t>
  </si>
  <si>
    <t xml:space="preserve">SUCO DE UVA INTEGRAL 1,5L </t>
  </si>
  <si>
    <t>UVA PASSA ESCURA 1 KG</t>
  </si>
  <si>
    <t>REFRIGERANTE ZERO 2L (COCA-COLA, PEPSI, FANTA LARANJA, GUARANÁ E SPRITE)</t>
  </si>
  <si>
    <t>KIT CENTO DE SALGADOS (risóles, pastel, coxinha, croquete, salsichinha e mini pizza)</t>
  </si>
  <si>
    <t>KIT CENTO DE DOCES (brigadeiro, beijinho, casadinho, napolitano, cajuzinho)</t>
  </si>
  <si>
    <t>CESTAS BÁSICAS para os usuários da Política de Assistência Social (açúcar cristal 2Kg, arroz branco 5Kg, biscoito integral 354g, café torrado 500g, farinha de milho 500g, farinha de trigo 1Kg, feijão preto 1Kg, fermento biológico 125g, fermento químico 100g, leite em pó integral 400g, massa espaguete 500g, óleo de soja 900ml e sal refinado 1Kg).</t>
  </si>
  <si>
    <t>Contratação de Software para Gestão do Sistema Único de Assistência Social - GESUAS</t>
  </si>
  <si>
    <t>AQUISIÇÃO DE BENS</t>
  </si>
  <si>
    <t>Camisetas manga curta - 100% algodão</t>
  </si>
  <si>
    <t>Gráfica - Placa de identificação de salas</t>
  </si>
  <si>
    <t xml:space="preserve">Balança digital de cozinha </t>
  </si>
  <si>
    <t xml:space="preserve">Kit de facas (6 peças) </t>
  </si>
  <si>
    <t>Tábua de corte de vidro temperado</t>
  </si>
  <si>
    <t>Descascador de legumes</t>
  </si>
  <si>
    <t xml:space="preserve">Tesoura culinária </t>
  </si>
  <si>
    <t>Espremedor de frutas  elétrico - 1,25L</t>
  </si>
  <si>
    <t>Conjunto de bacias (P, M, G)</t>
  </si>
  <si>
    <t>Tigelas Inox (tamanhos variados)</t>
  </si>
  <si>
    <t>Travessa Marinex com tampa de vidro (6 peças)</t>
  </si>
  <si>
    <t xml:space="preserve">Espátula para nivelar </t>
  </si>
  <si>
    <t xml:space="preserve">Bico de confeitar (12 peças) </t>
  </si>
  <si>
    <t>Saco de confeitar (pacote com 100 und)</t>
  </si>
  <si>
    <t xml:space="preserve">Luvas térmicas </t>
  </si>
  <si>
    <t xml:space="preserve">Kit de medidor (4 peças) </t>
  </si>
  <si>
    <t xml:space="preserve">Kit peneira (3 peças) </t>
  </si>
  <si>
    <t>Jogo de Panelas Completo</t>
  </si>
  <si>
    <t>Rolos para massa</t>
  </si>
  <si>
    <t>Kit cortadores de biscoito (12 peças)</t>
  </si>
  <si>
    <t xml:space="preserve">Kit utensílios de silicone (colher, espátula, concha) - 12 peças </t>
  </si>
  <si>
    <t xml:space="preserve">Exaustor para fogão industrial </t>
  </si>
  <si>
    <t>Armário de escritório c/ 2 portas</t>
  </si>
  <si>
    <t xml:space="preserve">Cadeira de escritório giratória </t>
  </si>
  <si>
    <t>Cadeira fixa 4 pés</t>
  </si>
  <si>
    <t>Caixa de som</t>
  </si>
  <si>
    <t xml:space="preserve">Câmera de segurança </t>
  </si>
  <si>
    <t>Carro funcional de limpeza</t>
  </si>
  <si>
    <t xml:space="preserve">Cortina/ Persiana </t>
  </si>
  <si>
    <t>Longarina</t>
  </si>
  <si>
    <t>Mesa de escritório c/ duas gavetas</t>
  </si>
  <si>
    <t>Conjunto mesa de refeitório e bancos</t>
  </si>
  <si>
    <t>Monitor  tela interativa</t>
  </si>
  <si>
    <t>Armário multiuso c/ 2 portas</t>
  </si>
  <si>
    <t>Bebedouro de água - Gela Fácil</t>
  </si>
  <si>
    <t>Cabideiro de parede</t>
  </si>
  <si>
    <t>Cafeteira elétrica - 1,2L</t>
  </si>
  <si>
    <t>Espelho para banheiro</t>
  </si>
  <si>
    <t>Kit tatame infantil - EVA 20mm</t>
  </si>
  <si>
    <t>Livreiro expositor</t>
  </si>
  <si>
    <t>Impressora multifuncional</t>
  </si>
  <si>
    <t xml:space="preserve">Poltrona </t>
  </si>
  <si>
    <t>Poltrona infantil</t>
  </si>
  <si>
    <t xml:space="preserve">Scanner de mesa </t>
  </si>
  <si>
    <t xml:space="preserve">SmartTV 50 polegadas </t>
  </si>
  <si>
    <t>Gráfica - Livros e e-books de receitas</t>
  </si>
  <si>
    <t xml:space="preserve">Gráfica Folders </t>
  </si>
  <si>
    <t>Contratação de empresa especializada para a prestação dos serviços de coleta, transporte, tratamento e destinação final dos Resíduos dos Serviços de Saúde classificados como grupos A (patogênicos), B (tóxicos e químicos) e E (perfuro-cortantes), em regime  de empreitada por preço global.</t>
  </si>
  <si>
    <t>Aquisição de mudas de árvore nativas/ frutíferas</t>
  </si>
  <si>
    <t>Conjunto metálico Jardinagem (1 pazinha larga, 1 pazinha estreita, 1 garfinho 3 dentes e 1 ancinho dentes)</t>
  </si>
  <si>
    <t>Aparelho Telefônico s/ fio</t>
  </si>
  <si>
    <t>Aspirador de Pó - 18L</t>
  </si>
  <si>
    <t>Batedeira - 3,6L</t>
  </si>
  <si>
    <t>Liquidificador - 2,2L</t>
  </si>
  <si>
    <t xml:space="preserve">Ferro de passa roupas </t>
  </si>
  <si>
    <t>Fogão Industrial - 6 bocas</t>
  </si>
  <si>
    <t>Fogão elétrico - 6 bocas</t>
  </si>
  <si>
    <t>Forno Elétrico - 65L</t>
  </si>
  <si>
    <t>Forno Microondas - 42L</t>
  </si>
  <si>
    <t>Freezer vertical - 232L</t>
  </si>
  <si>
    <t>Geladeira  - 431L</t>
  </si>
  <si>
    <t>Lavadora de Roupas (lava/seca)  - 14Kg</t>
  </si>
  <si>
    <t xml:space="preserve">Roteador Wi-fi 6 </t>
  </si>
  <si>
    <t>Chuveiro elétrico</t>
  </si>
  <si>
    <t>Armários Cozinha  - (balcões, paneleiro e áereo)</t>
  </si>
  <si>
    <t>Mesa Inox Cozinha - (200x70x90cm)</t>
  </si>
  <si>
    <t>Banquetas altas c/ enconsto</t>
  </si>
  <si>
    <t>Cama Solteiro madeira</t>
  </si>
  <si>
    <t>Mesinha Cabeceira madeira</t>
  </si>
  <si>
    <t>Estante madeira</t>
  </si>
  <si>
    <t>Gaveteiro de escritório - Aço</t>
  </si>
  <si>
    <t xml:space="preserve">Relógio de Parede </t>
  </si>
  <si>
    <t xml:space="preserve">Sofá (4 lugares) </t>
  </si>
  <si>
    <t>Andador p/ Idosos com acento</t>
  </si>
  <si>
    <t>Andador p/ Idosos sem acento</t>
  </si>
  <si>
    <t>Cadeira de Banho</t>
  </si>
  <si>
    <t>Cadeira de Rodas</t>
  </si>
  <si>
    <t>Barra de Apoio</t>
  </si>
  <si>
    <t>Carro Funcional Lavandeira</t>
  </si>
  <si>
    <t>Colchão solteiro D33</t>
  </si>
  <si>
    <t>Espelho de parede retangular</t>
  </si>
  <si>
    <t>Grade de proteção (cama)</t>
  </si>
  <si>
    <t>Suporte TV</t>
  </si>
  <si>
    <t>Kit equipamentos atividades físicas (bola, elástico, cones)</t>
  </si>
  <si>
    <t xml:space="preserve">Jogo de Lençol </t>
  </si>
  <si>
    <t>Cobertor</t>
  </si>
  <si>
    <t>Travesseiro</t>
  </si>
  <si>
    <t xml:space="preserve">Toalha de Banho </t>
  </si>
  <si>
    <t>Tapetes</t>
  </si>
  <si>
    <t>Cobreleito</t>
  </si>
  <si>
    <t>Jogo de Talheres (24 peças)</t>
  </si>
  <si>
    <t>Jogo de Pratos fundos (6 peças)</t>
  </si>
  <si>
    <t>Jogo de Pratos rasos (6 peças)</t>
  </si>
  <si>
    <t>Jogo de xícaras (6 peças)</t>
  </si>
  <si>
    <t>Jogo de copos (6 peças)</t>
  </si>
  <si>
    <t>Garrafa Térmica 1L</t>
  </si>
  <si>
    <t>Jogo sobremesa (6 peças)</t>
  </si>
  <si>
    <t>Potes multiuso (10 peças)</t>
  </si>
  <si>
    <t>Conjunto travessas refratárias (10 peças)</t>
  </si>
  <si>
    <t>Bacias Inox</t>
  </si>
  <si>
    <t>Uniforme cozinheira (kit completo)</t>
  </si>
  <si>
    <t>Garrafa Térmica 10L c/ torneira</t>
  </si>
  <si>
    <t>Acolhimento institucional</t>
  </si>
  <si>
    <t>Acolhimento de crianças e adolescentes (mensalidade)</t>
  </si>
  <si>
    <t>Acolhimento de crianças e adolescentes - vagas extras (mensalidade)</t>
  </si>
  <si>
    <t>Mensal</t>
  </si>
  <si>
    <t>SERVIÇO SOCIOASSISTENCIAL</t>
  </si>
  <si>
    <t>Profissional - Palestrante para servidores do Sistema Único de Assistência Social 
(SUAS), atuação intersetorial, proteção social básica e especial, e trabalho com 
famílias e indivíduos em situação de vulnerabilidade e risco social.</t>
  </si>
  <si>
    <t>Profissional - Consultoria voltado ao fortalecimento, organização e qualificação 
da Política de Assistência Social, com foco no aprimoramento da gestão, 
dos serviços, programas e benefícios ofertados à população.</t>
  </si>
  <si>
    <t>Aquisição de uniformes escolares para os estudantes da rede municipal de ensino (camisetas de manga curta e longa, bermudas, japonas, moletons e abrigo).</t>
  </si>
  <si>
    <t>Aquisição de materiais didáticos para os estudantes dos anos iniciais da rede municipal de ensino (materiais didáticos impressos/livros e serviços de natureza continuada).</t>
  </si>
  <si>
    <t>Aquisição de materiais didáticos para os estudantes dos anos finais da rede municipal de ensino (materiais didáticos impressos/livros e serviços de natureza continuada.</t>
  </si>
  <si>
    <t>Aquisição de livros literários para os Anos Iniciais das escolas da rede municipal - Coleção completa "prendas e peões" composta por 15 livros</t>
  </si>
  <si>
    <t>Aquisição de livros literários para os Anos Iniciais das escolas da rede municipal - Coleção completa "Era uma vez" composta por 14 livros</t>
  </si>
  <si>
    <t>Programa de Formação em Gestão Escolar direcionada as Equipes Diretivas das escolas da rede municipal.</t>
  </si>
  <si>
    <t>Mão de obra para instalação de PPCI nas escolas municipais.</t>
  </si>
  <si>
    <t>Caixa d'água 500L: Serviço de limpeza e desinfecção</t>
  </si>
  <si>
    <t>Caixa d'água 1000L: Serviço de limpeza e desinfecção</t>
  </si>
  <si>
    <t>Caixa d'água 10000L: Serviço de limpeza e desinfecção</t>
  </si>
  <si>
    <t>Caixa d'água 15000L: Serviço de limpeza e desinfecção</t>
  </si>
  <si>
    <t>Serviço de Desinsetização e Desratização</t>
  </si>
  <si>
    <t>TUBO ACO GALVANIZADO COM COSTURA, CLASSE LEVE, DN 25 MM (1"), E = 2,65 MM, *2,11* KG/M (NBR 5580)</t>
  </si>
  <si>
    <t>TUBO ACO GALVANIZADO COM COSTURA, CLASSE LEVE, DN 65 MM (2 1/2"), E = 3,35 MM, * 6,23* KG/M (NBR 5580)</t>
  </si>
  <si>
    <t>TE METALICO, PARA CONEXAO COM ANEL DESLIZANTE, DN 25 MM, EM TUBO PEX PARA INST. AGUA QUENTE/FRIA</t>
  </si>
  <si>
    <t>JOELHO 90 GRAUS, EM FERRO GALVANIZADO, DN 65 (2 1/2"), CONEXÃO ROSQUEADA, INSTALADO EM PRUMADAS - FORNECIMENTO E INSTALAÇÃO. AF_10/2020</t>
  </si>
  <si>
    <t>LUVA DE FERRO GALVANIZADO, COM ROSCA BSP, DE 2 1/2"</t>
  </si>
  <si>
    <t>REGISTRO OU VALVULA GLOBO ANGULAR EM LATAO, PARA HIDRANTES EM INSTALACAO PREDIAL DE INCENDIO, 45 GRAUS, DIAMETRO DE 2 1/2", COM VOLANTE, CLASSE DE PRESSAO DE ATE 200 PSI</t>
  </si>
  <si>
    <t>ADAPTADOR EM LATAO, ENGATE RAPIDO1 1/2" X ROSCA INTERNA 5 FIOS 2 1/2", PARA INSTALACAO PREDIAL DE COMBATE A INCENDIO</t>
  </si>
  <si>
    <t>ADAPTADOR EM LATAO, ENGATE RAPIDO 2 1/2" X ROSCA INTERNA 5 FIOS 2 1/2", PARA INSTALACAO PREDIAL DE COMBATE A INCENDIO</t>
  </si>
  <si>
    <t>TAMPAO COM CORRENTE, EM LATAO, ENGATE RAPIDO 1 1/2", PARA INSTALACAO PREDIAL DE COMBATE A INCENDIO</t>
  </si>
  <si>
    <t>TAMPAO COM CORRENTE, EM LATAO, ENGATE RAPIDO 2 1/2", PARA INSTALACAO PREDIAL DE COMBATE A INCENDIO</t>
  </si>
  <si>
    <t>CHAVE DUPLA PARA CONEXOES TIPO STORZ, ENGATE RAPIDO 1 1/2" X 2 1/2", EM LATAO, PARA INSTALACAO PREDIAL COMBATE A INCENDIO</t>
  </si>
  <si>
    <t>CAIXA DE INCENDIO/ABRIGO PARA MANGUEIRA, DE SOBREPOR/EXTERNA, COM 90 X 60 X 17 CM, EM CHAPA DE ACO, PORTA COM VENTILACAO, VISOR COM A INSCRICAO "INCENDIO", SUPORTE/CESTA INTERNA PARA A MANGUEIRA, PINTURA ELETROSTATICA VERMELHA</t>
  </si>
  <si>
    <t>LUVA DE REDUÇÃO, EM FERRO GALVANIZADO, 1" X 3/4",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</si>
  <si>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</si>
  <si>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</si>
  <si>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</si>
  <si>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NIPLE DE FERRO GALVANIZADO, COM ROSCA BSP, DE 1"</t>
  </si>
  <si>
    <t>NIPLE DE FERRO GALVANIZADO, COM ROSCA BSP, DE 2 1/2"</t>
  </si>
  <si>
    <t xml:space="preserve">UNIÃO, EM FERRO GALVANIZADO, DN 65 (2 1/2"), CONEXÃO  ROSQUEADA, INSTALADO EM REDE DE ALIMENTAÇÃO PARA HIDRANTE -
FORNECIMENTO E INSTALAÇÃO. AF_10/2020
</t>
  </si>
  <si>
    <t>UNIÃO, EM FERRO GALVANIZADO, DN 25 (1"), CONEXÃO ROSQUEADA, INSTALADO EM REDE DE ALIMENTAÇÃO PARA HIDRANTE - FORNECIMENTO E INSTALAÇÃO. AF_10/2020</t>
  </si>
  <si>
    <t>VALVULA DE RETENCAO VERTICAL, DE BRONZE (PN-16), 1", 200 PSI, EXTREMIDADES COM ROSCA</t>
  </si>
  <si>
    <t>VALVULA DE RETENCAO VERTICAL, DE BRONZE (PN-16), 2 1/2", 200 PSI, EXTREMIDADES COM ROSCA</t>
  </si>
  <si>
    <t>MANOMETRO COM CAIXA EM ACO PINTADO, ESCALA *10* KGF/CM2 (*10* BAR), DIAMETRO NOMINAL DE *63* MM, CONEXAO DE 1/4"</t>
  </si>
  <si>
    <t>REGISTRO GAVETA BRUTO EM LATAO FORJADO, BITOLA 2 1/2"</t>
  </si>
  <si>
    <t>REGISTRO GAVETA BRUTO EM LATAO FORJADO, BITOLA 1"</t>
  </si>
  <si>
    <t>SUPORTE MAO-FRANCESA EM ACO, ABAS IGUAIS 30 CM, CAPACIDADE MINIMA 60 KG, BRANCO</t>
  </si>
  <si>
    <t>LUVA DE FERRO GALVANIZADO, COM ROSCA BSP, DE 1"</t>
  </si>
  <si>
    <t>TE DE FERRO GALVANIZADO, DE 1"</t>
  </si>
  <si>
    <t>CURVA 90 GRAUS DE FERRO GALVANIZADO, COM ROSCA BSP FEMEA, DE 1"</t>
  </si>
  <si>
    <t>MANGOTINHO SEMIRIGIDO COM ESGUICHO-diam. 1" -30M</t>
  </si>
  <si>
    <t>ADAPTADOR CURTO COM BOLSA E ROSCA PARA REGISTRO, PVC, SOLDÁVEL, DN 20MM X 1/2, INSTALADO EM RAMAL OU SUB-RAMAL DE ÁGUA - FORNECIMENTO E INSTALAÇÃO. AF_06/2022</t>
  </si>
  <si>
    <t>CURVA 45 GRAUS, PVC, SOLDÁVEL, DN 20MM, INSTALADO EM RAMAL OU SUB-RAMAL DE ÁGUA - FORNECIMENTO E INSTALAÇÃO. AF_06/2022</t>
  </si>
  <si>
    <t>LUVA PVC, ROSCAVEL, 1/2", AGUA FRIA PREDIAL</t>
  </si>
  <si>
    <t>BOMBA PRINCIPAL TRIFÁSICA-5CV 38MCA</t>
  </si>
  <si>
    <t>BOMBA JOCKEY MONOFÁSICA-1,0CV 5MCA</t>
  </si>
  <si>
    <t>ELETRODUTO DE PVC RIGIDO ROSCAVEL DE 3/4", SEM LUVA</t>
  </si>
  <si>
    <t>CURVA 90 GRAUS, LONGA, DE PVC RIGIDO ROSCAVEL, DE 3/4", PARA ELETRODUTO</t>
  </si>
  <si>
    <t>ACIONADOR DE ALARME DE INCENDIO CONVENCIONAL</t>
  </si>
  <si>
    <t>CENTRAL DE ALARME CONVENCIONAL</t>
  </si>
  <si>
    <t>SIRENE AUDIOVISUAL 10DB</t>
  </si>
  <si>
    <t>CABO FLEXIVEL PVC 750 V, 4 CONDUTORES DE 1,5 MM2</t>
  </si>
  <si>
    <t>ABRACADEIRA EM ACO PARA AMARRACAO DE ELETRODUTOS, TIPO D, COM 1/2" E PARAFUSO DE FIXACAO</t>
  </si>
  <si>
    <t>Contratação de empresa especializada para prestação de serviços técnicos profissionais de natureza predominantemente intelectual, consistentes em consultoria estratégica em comunicação institucional governamental, com foco no planejamento da comunicação pública, definição de diretrizes institucionais, orientação técnica preventiva e acompanhamento estratégico das ações comunicacionais do Município de Restinga Sêca.</t>
  </si>
  <si>
    <t>março</t>
  </si>
  <si>
    <t>PLANO CONTRATAÇÃO ANUAL 2026</t>
  </si>
  <si>
    <t>3.3.93.30.36.00.00.00</t>
  </si>
  <si>
    <t>4.4.90.52.35.00.00.00</t>
  </si>
  <si>
    <t>3.3.90.30.24.00.00.00</t>
  </si>
  <si>
    <t>3.3.90.30.16.00.00.00</t>
  </si>
  <si>
    <t>MATERIAIS DE  HIGIENE E LIMPEZA</t>
  </si>
  <si>
    <t>PLANO DE CONTRATAÇÃO ANUAL 2026</t>
  </si>
  <si>
    <t>3.3.90.30.22.00.00.00</t>
  </si>
  <si>
    <t>3.3.90.35.01.00.00.00</t>
  </si>
  <si>
    <t>3.3.90.40.06.00.00.00</t>
  </si>
  <si>
    <t>3.3.90.40.07.00.00.00</t>
  </si>
  <si>
    <t>3.3.90.39.00.00.00.00</t>
  </si>
  <si>
    <t>3.3.90.08.11.01.00.00</t>
  </si>
  <si>
    <t>3.3.90.39.56.00.00.00</t>
  </si>
  <si>
    <t>3.3.90.40.00.00.00.00</t>
  </si>
  <si>
    <t>3.3.90.39.69.00.00.00</t>
  </si>
  <si>
    <t>4.4.22.51.00.00.00.00</t>
  </si>
  <si>
    <t>3.3.90.30.24.00.00</t>
  </si>
  <si>
    <t>3.3.90.40.05.00.00</t>
  </si>
  <si>
    <t>3.3.90.40.13.00.00</t>
  </si>
  <si>
    <t>3.3.90.30.00.00.00.00</t>
  </si>
  <si>
    <t>3.3.90.30.04.00.00.00</t>
  </si>
  <si>
    <t>PLANO DE CONTRATAÇÃO ANUAL  2026</t>
  </si>
  <si>
    <t>3.3.90.39.19.00.00.00</t>
  </si>
  <si>
    <t>3.3.90.39.16.00.00.00</t>
  </si>
  <si>
    <t>3.3.90.39.17.00.00.00</t>
  </si>
  <si>
    <t>3.3.90.36.00.00.00.00</t>
  </si>
  <si>
    <t>3.3.90.39.81.00.00.00</t>
  </si>
  <si>
    <t>3.3.90.39.10.00.00.00</t>
  </si>
  <si>
    <t>3.3.90.39.90.00.00.00</t>
  </si>
  <si>
    <t>3.3.90.30.01.00.00.00</t>
  </si>
  <si>
    <t>3.3.90.30.01.00.00.01</t>
  </si>
  <si>
    <t>3.3.90.30.01.00.00.02</t>
  </si>
  <si>
    <t>3.3.90.30.09.00.00.00</t>
  </si>
  <si>
    <t>3.3.90.30.10.00.00.00</t>
  </si>
  <si>
    <t>3.3.90.33.00.00.00.00</t>
  </si>
  <si>
    <t>3.3.90.39.78.00.00.00</t>
  </si>
  <si>
    <t>3.3.90.39.50.00.00.00</t>
  </si>
  <si>
    <t>3.3.90.39.58.00.00.00</t>
  </si>
  <si>
    <t>3.3.71.70.00.00.00.00</t>
  </si>
  <si>
    <t>3.3.90.39.63.00.00.00</t>
  </si>
  <si>
    <t>3.3.60.45.00.00.00.00</t>
  </si>
  <si>
    <t>3.3.90.39.48.00.00.00</t>
  </si>
  <si>
    <t>3.3.90.30.39.00.00.00</t>
  </si>
  <si>
    <t>3.3.90.30.39.00.00.01</t>
  </si>
  <si>
    <t>3.3.90.30.39.00.00.02</t>
  </si>
  <si>
    <t>3.3.90.30.39.00.00.03</t>
  </si>
  <si>
    <t>3.3.90.30.39.00.00.04</t>
  </si>
  <si>
    <t>3.3.90.30.39.00.00.05</t>
  </si>
  <si>
    <t>3.3.90.30.39.00.00.06</t>
  </si>
  <si>
    <t>4.4.90.52.00.00.00.00</t>
  </si>
  <si>
    <t>4.4.90.52.00.00.00.01</t>
  </si>
  <si>
    <t>4.4.90.52.00.00.00.02</t>
  </si>
  <si>
    <t>4.4.90.52.00.00.00.03</t>
  </si>
  <si>
    <t>3.3.90.39.74.00.00.00</t>
  </si>
  <si>
    <t>3.3.90.32.00.00.00.00</t>
  </si>
  <si>
    <t>3.3.90.30.21.00.00.00</t>
  </si>
  <si>
    <t>3.3.90.30.21.00.00.01</t>
  </si>
  <si>
    <t>3.3.90.30.21.00.00.02</t>
  </si>
  <si>
    <t>3.3.90.30.21.00.00.03</t>
  </si>
  <si>
    <t>3.3.90.30.21.00.00.04</t>
  </si>
  <si>
    <t>3.3.90.30.21.00.00.05</t>
  </si>
  <si>
    <t>3.3.90.30.21.00.00.06</t>
  </si>
  <si>
    <t>3.3.90.30.21.00.00.07</t>
  </si>
  <si>
    <t>3.3.90.30.21.00.00.08</t>
  </si>
  <si>
    <t>3.3.90.30.21.00.00.09</t>
  </si>
  <si>
    <t>3.3.90.30.21.00.00.10</t>
  </si>
  <si>
    <t>3.3.90.30.21.00.00.11</t>
  </si>
  <si>
    <t>3.3.90.30.21.00.00.12</t>
  </si>
  <si>
    <t>3.3.90.30.21.00.00.13</t>
  </si>
  <si>
    <t>3.3.90.30.21.00.00.14</t>
  </si>
  <si>
    <t>3.3.90.30.21.00.00.15</t>
  </si>
  <si>
    <t>3.3.90.30.21.00.00.16</t>
  </si>
  <si>
    <t>3.3.90.30.21.00.00.17</t>
  </si>
  <si>
    <t>3.3.90.30.21.00.00.18</t>
  </si>
  <si>
    <t>4.4.90.52.00.00.00.04</t>
  </si>
  <si>
    <t>4.4.90.52.00.00.00.05</t>
  </si>
  <si>
    <t>4.4.90.52.00.00.00.06</t>
  </si>
  <si>
    <t>4.4.90.52.00.00.00.07</t>
  </si>
  <si>
    <t>4.4.90.52.00.00.00.08</t>
  </si>
  <si>
    <t>4.4.90.52.00.00.00.09</t>
  </si>
  <si>
    <t>4.4.90.52.00.00.00.10</t>
  </si>
  <si>
    <t>4.4.90.52.00.00.00.11</t>
  </si>
  <si>
    <t>4.4.90.52.00.00.00.12</t>
  </si>
  <si>
    <t>4.4.90.52.00.00.00.13</t>
  </si>
  <si>
    <t>4.4.90.52.00.00.00.14</t>
  </si>
  <si>
    <t>4.4.90.52.00.00.00.15</t>
  </si>
  <si>
    <t>4.4.90.52.00.00.00.16</t>
  </si>
  <si>
    <t>4.4.90.52.00.00.00.18</t>
  </si>
  <si>
    <t>4.4.90.52.00.00.00.19</t>
  </si>
  <si>
    <t>4.4.90.52.00.00.00.20</t>
  </si>
  <si>
    <t>4.4.90.52.00.00.00.21</t>
  </si>
  <si>
    <t>4.4.90.52.00.00.00.22</t>
  </si>
  <si>
    <t>4.4.90.52.00.00.00.23</t>
  </si>
  <si>
    <t>4.4.90.52.00.00.00.24</t>
  </si>
  <si>
    <t>4.4.90.52.00.00.00.25</t>
  </si>
  <si>
    <t>4.4.90.52.00.00.00.26</t>
  </si>
  <si>
    <t>4.4.90.52.00.00.00.27</t>
  </si>
  <si>
    <t>4.4.90.52.00.00.00.28</t>
  </si>
  <si>
    <t>4.4.90.52.00.00.00.29</t>
  </si>
  <si>
    <t>4.4.90.52.00.00.00.30</t>
  </si>
  <si>
    <t>4.4.90.52.00.00.00.31</t>
  </si>
  <si>
    <t>4.4.90.52.00.00.00.32</t>
  </si>
  <si>
    <t>4.4.90.52.00.00.00.33</t>
  </si>
  <si>
    <t>4.4.90.52.00.00.00.34</t>
  </si>
  <si>
    <t>4.4.90.52.00.00.00.35</t>
  </si>
  <si>
    <t>4.4.90.52.00.00.00.36</t>
  </si>
  <si>
    <t>4.4.90.52.00.00.00.37</t>
  </si>
  <si>
    <t>4.4.90.52.00.00.00.38</t>
  </si>
  <si>
    <t>4.4.90.52.00.00.00.39</t>
  </si>
  <si>
    <t>4.4.90.52.00.00.00.40</t>
  </si>
  <si>
    <t>4.4.90.52.00.00.00.41</t>
  </si>
  <si>
    <t>4.4.90.52.00.00.00.42</t>
  </si>
  <si>
    <t>4.4.90.52.00.00.00.43</t>
  </si>
  <si>
    <t>4.4.90.52.00.00.00.44</t>
  </si>
  <si>
    <t>4.4.90.52.00.00.00.45</t>
  </si>
  <si>
    <t>4.4.90.52.00.00.00.46</t>
  </si>
  <si>
    <t>4.4.90.52.00.00.00.47</t>
  </si>
  <si>
    <t>4.4.90.52.00.00.00.48</t>
  </si>
  <si>
    <t>4.4.90.52.00.00.00.49</t>
  </si>
  <si>
    <t>4.4.90.52.00.00.00.50</t>
  </si>
  <si>
    <t>4.4.90.52.00.00.00.51</t>
  </si>
  <si>
    <t>4.4.90.52.00.00.00.52</t>
  </si>
  <si>
    <t>4.4.90.52.00.00.00.53</t>
  </si>
  <si>
    <t>4.4.90.52.00.00.00.54</t>
  </si>
  <si>
    <t>4.4.90.52.00.00.00.56</t>
  </si>
  <si>
    <t>4.4.90.52.00.00.00.57</t>
  </si>
  <si>
    <t>4.4.90.52.00.00.00.58</t>
  </si>
  <si>
    <t>3.3.90.30.14.00.00.00</t>
  </si>
  <si>
    <t>3.3.90.30.20.00.00.00</t>
  </si>
  <si>
    <t>3.3.90.30.20.00.00.01</t>
  </si>
  <si>
    <t>3.3.90.30.20.00.00.02</t>
  </si>
  <si>
    <t>3.3.90.30.20.00.00.03</t>
  </si>
  <si>
    <t>3.3.90.30.20.00.00.04</t>
  </si>
  <si>
    <t>3.3.90.30.20.00.00.05</t>
  </si>
  <si>
    <t>3.3.90.30.20.00.00.06</t>
  </si>
  <si>
    <t>3.3.90.30.20.00.00.07</t>
  </si>
  <si>
    <t>3.3.90.30.20.00.00.08</t>
  </si>
  <si>
    <t>3.3.90.30.20.00.00.09</t>
  </si>
  <si>
    <t>3.3.90.30.20.00.00.10</t>
  </si>
  <si>
    <t>3.3.90.30.20.00.00.11</t>
  </si>
  <si>
    <t>3.3.90.30.20.00.00.12</t>
  </si>
  <si>
    <t>3.3.90.30.20.00.00.13</t>
  </si>
  <si>
    <t>3.3.90.30.20.00.00.14</t>
  </si>
  <si>
    <t>3.3.90.30.20.00.00.15</t>
  </si>
  <si>
    <t>3.3.90.30.20.00.00.16</t>
  </si>
  <si>
    <t>3.3.90.30.20.00.00.17</t>
  </si>
  <si>
    <t>3.3.90.30.14.00.00.01</t>
  </si>
  <si>
    <t>3.3.90.30.14.00.00.02</t>
  </si>
  <si>
    <t>3.3.90.30.14.00.00.03</t>
  </si>
  <si>
    <t>3.3.90.30.23.00.00.00</t>
  </si>
  <si>
    <t>3.3.50.43.00.00.00.00</t>
  </si>
  <si>
    <t>3.3.50.43.00.00.00.01</t>
  </si>
  <si>
    <t>3.3.50.43.00.00.00.02</t>
  </si>
  <si>
    <t>3.3.50.43.00.00.00.03</t>
  </si>
  <si>
    <t>3.3.50.43.00.00.00.04</t>
  </si>
  <si>
    <t>3.3.50.43.00.00.00.05</t>
  </si>
  <si>
    <t>3.3.50.43.00.00.00.06</t>
  </si>
  <si>
    <r>
      <t xml:space="preserve">CANO PVC ESGOTO 150 MM X 6M </t>
    </r>
    <r>
      <rPr>
        <b/>
        <sz val="9"/>
        <color theme="1"/>
        <rFont val="Times New Roman"/>
        <family val="1"/>
      </rPr>
      <t>COTA RESERVADA</t>
    </r>
  </si>
  <si>
    <r>
      <t xml:space="preserve">CIMENTO POZOLÂMICO CP IV 50 KG </t>
    </r>
    <r>
      <rPr>
        <b/>
        <sz val="9"/>
        <color theme="1"/>
        <rFont val="Times New Roman"/>
        <family val="1"/>
      </rPr>
      <t>AMPLA PARTICIPAÇÃO</t>
    </r>
  </si>
  <si>
    <r>
      <t>CAIXA ARQUIVO DE PAPELÃO, cor parda reforçada, tipo ofício, com dimensões aproximadas de 340 x 133 x 240 mm e gramatura mínima de 428 g/m².</t>
    </r>
    <r>
      <rPr>
        <sz val="9"/>
        <color rgb="FF000000"/>
        <rFont val="Times New Roman"/>
        <family val="1"/>
      </rPr>
      <t>340 X 130 X 240 mm</t>
    </r>
  </si>
  <si>
    <r>
      <t>PRENDEDOR DE PAPEL,</t>
    </r>
    <r>
      <rPr>
        <b/>
        <sz val="9"/>
        <rFont val="Times New Roman"/>
        <family val="1"/>
      </rPr>
      <t xml:space="preserve"> </t>
    </r>
    <r>
      <rPr>
        <sz val="9"/>
        <rFont val="Times New Roman"/>
        <family val="1"/>
      </rPr>
      <t>medindo 25 mm, corpo de metal com pintura epóxi e presilha em aço inoxidável. Caixa com 12 unidades.</t>
    </r>
  </si>
  <si>
    <r>
      <t>PRENDEDOR DE PAPEL,</t>
    </r>
    <r>
      <rPr>
        <b/>
        <sz val="9"/>
        <rFont val="Times New Roman"/>
        <family val="1"/>
      </rPr>
      <t xml:space="preserve"> </t>
    </r>
    <r>
      <rPr>
        <sz val="9"/>
        <rFont val="Times New Roman"/>
        <family val="1"/>
      </rPr>
      <t>medindo 41 mm, corpo de metal com pintura epóxi e presilha em aço inoxidável. Caixa com 12 unidades.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</si>
</sst>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164" formatCode="_-[$R$-416]\ * #,##0.00_-;\-[$R$-416]\ * #,##0.00_-;_-[$R$-416]\ * &quot;-&quot;??_-;_-@_-"/>
    <numFmt numFmtId="165" formatCode="_ &quot;R$&quot;\ * #,##0.00_ ;_ &quot;R$&quot;\ * \-#,##0.00_ ;_ &quot;R$&quot;\ * &quot;-&quot;??_ ;_ @_ "/>
    <numFmt numFmtId="166" formatCode="_ * #,##0.00_ ;_ * \-#,##0.00_ ;_ * &quot;-&quot;??_ ;_ @_ "/>
    <numFmt numFmtId="167" formatCode="_-&quot;R$&quot;* #,##0.00_-;\-&quot;R$&quot;* #,##0.00_-;_-&quot;R$&quot;* &quot;-&quot;??_-;_-@"/>
  </numFmts>
  <fonts count="30" x14ac:knownFonts="1">
    <font>
      <sz val="11"/>
      <color theme="1"/>
      <name val="Arial"/>
    </font>
    <font>
      <sz val="11"/>
      <color theme="1"/>
      <name val="Calibri"/>
      <family val="2"/>
      <scheme val="minor"/>
    </font>
    <font>
      <sz val="11"/>
      <color theme="1"/>
      <name val="Calibri"/>
      <family val="2"/>
      <scheme val="minor"/>
    </font>
    <font>
      <sz val="1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b/>
      <sz val="11"/>
      <color rgb="FFFFFFFF"/>
      <name val="Calibri"/>
      <family val="2"/>
    </font>
    <font>
      <b/>
      <sz val="11"/>
      <color rgb="FFFFFFFF"/>
      <name val="Times New Roman"/>
      <family val="1"/>
    </font>
    <font>
      <sz val="11"/>
      <color rgb="FF9C0006"/>
      <name val="Calibri"/>
      <family val="2"/>
      <scheme val="minor"/>
    </font>
    <font>
      <sz val="10"/>
      <color theme="1"/>
      <name val="Times New Roman"/>
      <family val="1"/>
    </font>
    <font>
      <b/>
      <sz val="8"/>
      <color rgb="FF000000"/>
      <name val="Times New Roman"/>
      <family val="1"/>
    </font>
    <font>
      <sz val="11"/>
      <color rgb="FFFF0000"/>
      <name val="Arial"/>
      <family val="2"/>
    </font>
    <font>
      <sz val="11"/>
      <color theme="1"/>
      <name val="Arial"/>
      <family val="2"/>
    </font>
    <font>
      <sz val="10"/>
      <name val="Times New Roman"/>
      <family val="1"/>
    </font>
    <font>
      <sz val="10"/>
      <color theme="1"/>
      <name val="Arial"/>
      <family val="2"/>
    </font>
    <font>
      <sz val="9"/>
      <color theme="1"/>
      <name val="Times New Roman"/>
      <family val="1"/>
    </font>
    <font>
      <sz val="10"/>
      <color rgb="FF000000"/>
      <name val="Times New Roman"/>
      <family val="1"/>
    </font>
    <font>
      <b/>
      <sz val="8"/>
      <color theme="1"/>
      <name val="Times New Roman"/>
      <family val="1"/>
    </font>
    <font>
      <vertAlign val="superscript"/>
      <sz val="10"/>
      <color theme="1"/>
      <name val="Times New Roman"/>
      <family val="1"/>
    </font>
    <font>
      <b/>
      <sz val="10"/>
      <color rgb="FF000000"/>
      <name val="Times New Roman"/>
      <family val="1"/>
    </font>
    <font>
      <sz val="9"/>
      <name val="Times New Roman"/>
      <family val="1"/>
    </font>
    <font>
      <b/>
      <sz val="9"/>
      <color theme="1"/>
      <name val="Times New Roman"/>
      <family val="1"/>
    </font>
    <font>
      <b/>
      <sz val="9"/>
      <color rgb="FF000000"/>
      <name val="Times New Roman"/>
      <family val="1"/>
    </font>
    <font>
      <sz val="9"/>
      <color rgb="FFFFFFFF"/>
      <name val="Times New Roman"/>
      <family val="1"/>
    </font>
    <font>
      <sz val="9"/>
      <color rgb="FF000000"/>
      <name val="Times New Roman"/>
      <family val="1"/>
    </font>
    <font>
      <b/>
      <sz val="9"/>
      <name val="Times New Roman"/>
      <family val="1"/>
    </font>
    <font>
      <sz val="9"/>
      <color theme="1"/>
      <name val="Arial"/>
      <family val="2"/>
    </font>
    <font>
      <sz val="8"/>
      <color theme="1"/>
      <name val="Arial"/>
      <family val="2"/>
    </font>
  </fonts>
  <fills count="1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4.9989318521683403E-2"/>
        <bgColor rgb="FFD8D8D8"/>
      </patternFill>
    </fill>
    <fill>
      <patternFill patternType="solid">
        <fgColor theme="2"/>
        <bgColor rgb="FFD8D8D8"/>
      </patternFill>
    </fill>
    <fill>
      <patternFill patternType="solid">
        <fgColor theme="4" tint="-0.249977111117893"/>
        <bgColor indexed="64"/>
      </patternFill>
    </fill>
    <fill>
      <patternFill patternType="solid">
        <fgColor theme="4" tint="-0.249977111117893"/>
        <bgColor rgb="FFD8D8D8"/>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7CE"/>
      </patternFill>
    </fill>
    <fill>
      <patternFill patternType="solid">
        <fgColor rgb="FFD8D8D8"/>
        <bgColor indexed="64"/>
      </patternFill>
    </fill>
    <fill>
      <patternFill patternType="solid">
        <fgColor rgb="FFFFFFFF"/>
        <bgColor rgb="FFFFFFFF"/>
      </patternFill>
    </fill>
    <fill>
      <patternFill patternType="solid">
        <fgColor theme="6" tint="0.59999389629810485"/>
        <bgColor indexed="64"/>
      </patternFill>
    </fill>
  </fills>
  <borders count="33">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style="medium">
        <color rgb="FFFFFFFF"/>
      </bottom>
      <diagonal/>
    </border>
    <border>
      <left/>
      <right/>
      <top/>
      <bottom/>
      <diagonal/>
    </border>
    <border>
      <left style="medium">
        <color rgb="FFFFFFFF"/>
      </left>
      <right/>
      <top style="medium">
        <color rgb="FFFFFFFF"/>
      </top>
      <bottom/>
      <diagonal/>
    </border>
    <border>
      <left/>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s>
  <cellStyleXfs count="7">
    <xf numFmtId="0" fontId="0" fillId="0" borderId="0"/>
    <xf numFmtId="0" fontId="2" fillId="0" borderId="4"/>
    <xf numFmtId="0" fontId="1" fillId="0" borderId="4"/>
    <xf numFmtId="0" fontId="10" fillId="11" borderId="4" applyNumberFormat="0" applyBorder="0" applyAlignment="0" applyProtection="0"/>
    <xf numFmtId="166" fontId="1" fillId="0" borderId="4" applyFont="0" applyFill="0" applyBorder="0" applyAlignment="0" applyProtection="0"/>
    <xf numFmtId="165" fontId="1" fillId="0" borderId="4" applyFont="0" applyFill="0" applyBorder="0" applyAlignment="0" applyProtection="0"/>
    <xf numFmtId="44" fontId="14" fillId="0" borderId="0" applyFont="0" applyFill="0" applyBorder="0" applyAlignment="0" applyProtection="0"/>
  </cellStyleXfs>
  <cellXfs count="281">
    <xf numFmtId="0" fontId="0" fillId="0" borderId="0" xfId="0" applyFont="1" applyAlignment="1"/>
    <xf numFmtId="0" fontId="5" fillId="0" borderId="0" xfId="0" applyFont="1" applyAlignment="1"/>
    <xf numFmtId="0" fontId="7" fillId="0" borderId="0" xfId="0" applyFont="1" applyAlignment="1"/>
    <xf numFmtId="0" fontId="9" fillId="0" borderId="1"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0" fillId="0" borderId="7" xfId="0" applyFont="1" applyBorder="1" applyAlignment="1"/>
    <xf numFmtId="0" fontId="0" fillId="0" borderId="0" xfId="0" applyFont="1" applyAlignment="1">
      <alignment wrapText="1"/>
    </xf>
    <xf numFmtId="0" fontId="0" fillId="0" borderId="0" xfId="0" applyFont="1" applyAlignment="1">
      <alignment horizontal="center" vertical="center"/>
    </xf>
    <xf numFmtId="0" fontId="0" fillId="9" borderId="0" xfId="0" applyFont="1" applyFill="1" applyAlignment="1">
      <alignment horizontal="center" vertical="center"/>
    </xf>
    <xf numFmtId="0" fontId="0" fillId="10" borderId="0" xfId="0" applyFont="1" applyFill="1" applyAlignment="1"/>
    <xf numFmtId="0" fontId="0" fillId="0" borderId="4" xfId="0" applyFont="1" applyBorder="1" applyAlignment="1"/>
    <xf numFmtId="0" fontId="5" fillId="0" borderId="0" xfId="0" applyFont="1" applyAlignment="1">
      <alignment wrapText="1" readingOrder="1"/>
    </xf>
    <xf numFmtId="164" fontId="5" fillId="0" borderId="0" xfId="0" applyNumberFormat="1" applyFont="1" applyAlignment="1"/>
    <xf numFmtId="0" fontId="0" fillId="0" borderId="0" xfId="0" applyFont="1" applyAlignment="1">
      <alignment readingOrder="1"/>
    </xf>
    <xf numFmtId="0" fontId="0" fillId="0" borderId="7" xfId="0" applyFont="1" applyBorder="1" applyAlignment="1">
      <alignment horizontal="center" vertical="center" readingOrder="1"/>
    </xf>
    <xf numFmtId="0" fontId="11" fillId="0" borderId="7" xfId="0" applyFont="1" applyBorder="1" applyAlignment="1">
      <alignment wrapText="1"/>
    </xf>
    <xf numFmtId="0" fontId="11" fillId="0" borderId="7" xfId="0" applyFont="1" applyBorder="1" applyAlignment="1">
      <alignment horizontal="center" vertical="center"/>
    </xf>
    <xf numFmtId="0" fontId="11" fillId="0" borderId="7" xfId="0" applyFont="1" applyBorder="1" applyAlignment="1">
      <alignment vertical="center"/>
    </xf>
    <xf numFmtId="0" fontId="11" fillId="0" borderId="7" xfId="0" applyFont="1" applyBorder="1" applyAlignment="1">
      <alignment horizontal="center" vertical="center" readingOrder="1"/>
    </xf>
    <xf numFmtId="0" fontId="11" fillId="0" borderId="7" xfId="0" applyFont="1" applyBorder="1" applyAlignment="1"/>
    <xf numFmtId="0" fontId="0" fillId="7" borderId="0" xfId="0" applyFont="1" applyFill="1" applyAlignment="1"/>
    <xf numFmtId="4" fontId="0" fillId="0" borderId="0" xfId="0" applyNumberFormat="1" applyFont="1" applyAlignment="1"/>
    <xf numFmtId="0" fontId="11" fillId="0" borderId="4" xfId="0" applyFont="1" applyBorder="1" applyAlignment="1">
      <alignment wrapText="1"/>
    </xf>
    <xf numFmtId="0" fontId="11" fillId="0" borderId="8" xfId="0" applyFont="1" applyBorder="1" applyAlignment="1">
      <alignment horizontal="center" vertical="center"/>
    </xf>
    <xf numFmtId="0" fontId="11" fillId="0" borderId="8" xfId="0" applyFont="1" applyBorder="1" applyAlignment="1">
      <alignment vertical="center"/>
    </xf>
    <xf numFmtId="0" fontId="11" fillId="0" borderId="8" xfId="0" applyFont="1" applyBorder="1" applyAlignment="1">
      <alignment horizontal="center" vertical="center" readingOrder="1"/>
    </xf>
    <xf numFmtId="0" fontId="13" fillId="0" borderId="0" xfId="0" applyFont="1" applyAlignment="1"/>
    <xf numFmtId="0" fontId="11" fillId="0" borderId="7" xfId="0" applyFont="1" applyBorder="1" applyAlignment="1">
      <alignment horizontal="left" vertical="top" wrapText="1"/>
    </xf>
    <xf numFmtId="0" fontId="11" fillId="0" borderId="7" xfId="0" applyFont="1" applyBorder="1" applyAlignment="1">
      <alignment vertical="top" wrapText="1"/>
    </xf>
    <xf numFmtId="0" fontId="11" fillId="0" borderId="7" xfId="0" applyFont="1" applyBorder="1" applyAlignment="1">
      <alignment horizontal="left" wrapText="1"/>
    </xf>
    <xf numFmtId="164" fontId="11" fillId="0" borderId="7" xfId="0" applyNumberFormat="1" applyFont="1" applyBorder="1" applyAlignment="1">
      <alignment horizontal="center" vertical="center"/>
    </xf>
    <xf numFmtId="0" fontId="11" fillId="0" borderId="0" xfId="0" applyFont="1" applyAlignment="1"/>
    <xf numFmtId="0" fontId="16" fillId="0" borderId="7" xfId="0" applyFont="1" applyBorder="1" applyAlignment="1"/>
    <xf numFmtId="4" fontId="16" fillId="0" borderId="7" xfId="0" applyNumberFormat="1" applyFont="1" applyBorder="1" applyAlignment="1"/>
    <xf numFmtId="4" fontId="16" fillId="0" borderId="7" xfId="0" applyNumberFormat="1" applyFont="1" applyBorder="1" applyAlignment="1">
      <alignment vertical="center"/>
    </xf>
    <xf numFmtId="0" fontId="16" fillId="0" borderId="7" xfId="0" applyFont="1" applyBorder="1" applyAlignment="1">
      <alignment vertical="center"/>
    </xf>
    <xf numFmtId="164" fontId="11" fillId="0" borderId="0" xfId="0" applyNumberFormat="1" applyFont="1" applyAlignment="1"/>
    <xf numFmtId="44" fontId="11" fillId="0" borderId="7" xfId="6" applyFont="1" applyBorder="1" applyAlignment="1">
      <alignment horizontal="center" vertical="center" readingOrder="1"/>
    </xf>
    <xf numFmtId="0" fontId="11" fillId="0" borderId="7" xfId="0" applyFont="1" applyFill="1" applyBorder="1" applyAlignment="1">
      <alignment horizontal="center" vertical="center"/>
    </xf>
    <xf numFmtId="44" fontId="11" fillId="0" borderId="7" xfId="6" applyFont="1" applyBorder="1" applyAlignment="1">
      <alignment horizontal="center" vertical="center"/>
    </xf>
    <xf numFmtId="0" fontId="11" fillId="0" borderId="7" xfId="0" applyFont="1" applyFill="1" applyBorder="1" applyAlignment="1">
      <alignment wrapText="1"/>
    </xf>
    <xf numFmtId="0" fontId="15" fillId="0" borderId="7" xfId="0" applyFont="1" applyBorder="1" applyAlignment="1">
      <alignment horizontal="center" vertical="center"/>
    </xf>
    <xf numFmtId="0" fontId="11" fillId="0" borderId="7" xfId="0" applyFont="1" applyFill="1" applyBorder="1" applyAlignment="1">
      <alignment vertical="top" wrapText="1"/>
    </xf>
    <xf numFmtId="0" fontId="11" fillId="0" borderId="7"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13" fillId="0" borderId="7" xfId="0" applyFont="1" applyBorder="1" applyAlignment="1"/>
    <xf numFmtId="0" fontId="8" fillId="2" borderId="1" xfId="0" applyFont="1" applyFill="1" applyBorder="1" applyAlignment="1">
      <alignment vertical="center" wrapText="1" readingOrder="1"/>
    </xf>
    <xf numFmtId="0" fontId="3" fillId="0" borderId="3" xfId="0" applyFont="1" applyBorder="1" applyAlignment="1">
      <alignment readingOrder="1"/>
    </xf>
    <xf numFmtId="0" fontId="4" fillId="0" borderId="3" xfId="0" applyFont="1" applyBorder="1" applyAlignment="1">
      <alignment vertical="center" wrapText="1" readingOrder="1"/>
    </xf>
    <xf numFmtId="0" fontId="3" fillId="0" borderId="3" xfId="0" applyFont="1" applyBorder="1" applyAlignment="1"/>
    <xf numFmtId="0" fontId="4" fillId="0" borderId="1" xfId="0" applyFont="1" applyBorder="1" applyAlignment="1">
      <alignment vertical="center" wrapText="1" readingOrder="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1" fillId="6" borderId="7" xfId="0" applyFont="1" applyFill="1" applyBorder="1" applyAlignment="1">
      <alignment horizontal="center" vertical="center" wrapText="1" readingOrder="1"/>
    </xf>
    <xf numFmtId="0" fontId="11" fillId="0" borderId="7" xfId="0" applyFont="1" applyFill="1" applyBorder="1" applyAlignment="1">
      <alignment horizontal="center" vertical="center" wrapText="1" readingOrder="1"/>
    </xf>
    <xf numFmtId="3" fontId="11" fillId="0" borderId="7" xfId="0" applyNumberFormat="1" applyFont="1" applyFill="1" applyBorder="1" applyAlignment="1">
      <alignment horizontal="center" vertical="center" wrapText="1" readingOrder="1"/>
    </xf>
    <xf numFmtId="0" fontId="12" fillId="12" borderId="26" xfId="0" applyFont="1" applyFill="1" applyBorder="1" applyAlignment="1">
      <alignment horizontal="center" vertical="center" wrapText="1"/>
    </xf>
    <xf numFmtId="0" fontId="19" fillId="3" borderId="26" xfId="0" applyFont="1" applyFill="1" applyBorder="1" applyAlignment="1">
      <alignment horizontal="center" vertical="center" wrapText="1" readingOrder="1"/>
    </xf>
    <xf numFmtId="3" fontId="11" fillId="4" borderId="7"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5" fillId="4" borderId="7" xfId="0" applyNumberFormat="1" applyFont="1" applyFill="1" applyBorder="1" applyAlignment="1">
      <alignment horizontal="center" vertical="center"/>
    </xf>
    <xf numFmtId="0" fontId="12" fillId="12" borderId="20" xfId="0" applyFont="1" applyFill="1" applyBorder="1" applyAlignment="1">
      <alignment horizontal="center" vertical="center" wrapText="1"/>
    </xf>
    <xf numFmtId="0" fontId="12" fillId="12" borderId="21" xfId="0" applyFont="1" applyFill="1" applyBorder="1" applyAlignment="1">
      <alignment horizontal="center" vertical="center" wrapText="1"/>
    </xf>
    <xf numFmtId="0" fontId="12" fillId="12" borderId="22" xfId="0" applyFont="1" applyFill="1" applyBorder="1" applyAlignment="1">
      <alignment horizontal="center" vertical="center" wrapText="1"/>
    </xf>
    <xf numFmtId="0" fontId="11" fillId="0" borderId="7" xfId="0" applyFont="1" applyBorder="1" applyAlignment="1">
      <alignment horizontal="center"/>
    </xf>
    <xf numFmtId="1" fontId="18" fillId="0" borderId="7" xfId="0" applyNumberFormat="1" applyFont="1" applyFill="1" applyBorder="1" applyAlignment="1">
      <alignment horizontal="center" vertical="center" shrinkToFit="1"/>
    </xf>
    <xf numFmtId="0" fontId="15" fillId="0" borderId="7" xfId="0" applyFont="1" applyBorder="1" applyAlignment="1">
      <alignment vertical="center" wrapText="1"/>
    </xf>
    <xf numFmtId="0" fontId="15" fillId="0" borderId="7" xfId="0" applyFont="1" applyFill="1" applyBorder="1" applyAlignment="1">
      <alignment horizontal="center" vertical="center" readingOrder="1"/>
    </xf>
    <xf numFmtId="0" fontId="3" fillId="0" borderId="7" xfId="0" applyFont="1" applyBorder="1" applyAlignment="1"/>
    <xf numFmtId="0" fontId="15" fillId="0" borderId="7" xfId="0" applyFont="1" applyBorder="1" applyAlignment="1">
      <alignment horizontal="center" vertical="center" readingOrder="1"/>
    </xf>
    <xf numFmtId="0" fontId="3" fillId="0" borderId="7" xfId="0" applyFont="1" applyBorder="1" applyAlignment="1">
      <alignment readingOrder="1"/>
    </xf>
    <xf numFmtId="0" fontId="4" fillId="0" borderId="3" xfId="0" applyFont="1" applyBorder="1" applyAlignment="1">
      <alignment vertical="center" readingOrder="1"/>
    </xf>
    <xf numFmtId="0" fontId="9" fillId="0" borderId="2" xfId="0" applyFont="1" applyBorder="1" applyAlignment="1">
      <alignment horizontal="center" vertical="center" readingOrder="1"/>
    </xf>
    <xf numFmtId="0" fontId="9" fillId="0" borderId="6" xfId="0" applyFont="1" applyBorder="1" applyAlignment="1">
      <alignment horizontal="center" vertical="center" readingOrder="1"/>
    </xf>
    <xf numFmtId="0" fontId="12" fillId="12" borderId="21" xfId="0" applyFont="1" applyFill="1" applyBorder="1" applyAlignment="1">
      <alignment horizontal="center" vertical="center" readingOrder="1"/>
    </xf>
    <xf numFmtId="1" fontId="18" fillId="0" borderId="7" xfId="0" applyNumberFormat="1" applyFont="1" applyFill="1" applyBorder="1" applyAlignment="1">
      <alignment horizontal="center" vertical="top" shrinkToFit="1"/>
    </xf>
    <xf numFmtId="0" fontId="11" fillId="0" borderId="7" xfId="0" applyFont="1" applyFill="1" applyBorder="1" applyAlignment="1">
      <alignment horizontal="center" wrapText="1"/>
    </xf>
    <xf numFmtId="0" fontId="11" fillId="0" borderId="8" xfId="0" applyFont="1" applyBorder="1" applyAlignment="1">
      <alignment horizontal="center"/>
    </xf>
    <xf numFmtId="0" fontId="11" fillId="0" borderId="7" xfId="0" applyFont="1" applyBorder="1" applyAlignment="1">
      <alignment vertical="center" readingOrder="1"/>
    </xf>
    <xf numFmtId="0" fontId="18" fillId="0" borderId="7" xfId="0" applyFont="1" applyBorder="1" applyAlignment="1">
      <alignment vertical="top"/>
    </xf>
    <xf numFmtId="0" fontId="18" fillId="0" borderId="7" xfId="0" applyFont="1" applyBorder="1" applyAlignment="1">
      <alignment vertical="center"/>
    </xf>
    <xf numFmtId="0" fontId="18" fillId="0" borderId="7" xfId="0" applyFont="1" applyBorder="1" applyAlignment="1">
      <alignment horizontal="left" vertical="top"/>
    </xf>
    <xf numFmtId="3" fontId="11" fillId="0" borderId="7" xfId="0" applyNumberFormat="1" applyFont="1" applyBorder="1" applyAlignment="1">
      <alignment horizontal="center" vertical="center"/>
    </xf>
    <xf numFmtId="0" fontId="11" fillId="0" borderId="7" xfId="0" applyFont="1" applyBorder="1" applyAlignment="1">
      <alignment vertical="top"/>
    </xf>
    <xf numFmtId="0" fontId="11" fillId="0" borderId="8" xfId="0" applyFont="1" applyBorder="1" applyAlignment="1">
      <alignment vertical="top"/>
    </xf>
    <xf numFmtId="0" fontId="11" fillId="0" borderId="7" xfId="0" applyFont="1" applyBorder="1" applyAlignment="1">
      <alignment horizontal="left" vertical="top"/>
    </xf>
    <xf numFmtId="0" fontId="15" fillId="0" borderId="7" xfId="0" applyFont="1" applyFill="1" applyBorder="1" applyAlignment="1">
      <alignment horizontal="left" vertical="top"/>
    </xf>
    <xf numFmtId="0" fontId="11" fillId="0" borderId="7" xfId="0" applyFont="1" applyFill="1" applyBorder="1" applyAlignment="1">
      <alignment vertical="top"/>
    </xf>
    <xf numFmtId="0" fontId="11" fillId="0" borderId="7" xfId="0" applyFont="1" applyBorder="1" applyAlignment="1">
      <alignment horizontal="left" vertical="center"/>
    </xf>
    <xf numFmtId="0" fontId="11" fillId="0" borderId="7" xfId="0" applyFont="1" applyBorder="1" applyAlignment="1">
      <alignment horizontal="left"/>
    </xf>
    <xf numFmtId="49" fontId="11" fillId="0" borderId="7" xfId="0" applyNumberFormat="1" applyFont="1" applyBorder="1" applyAlignment="1">
      <alignment horizontal="center" vertical="center"/>
    </xf>
    <xf numFmtId="49" fontId="11" fillId="0" borderId="7" xfId="0" applyNumberFormat="1" applyFont="1" applyBorder="1" applyAlignment="1">
      <alignment horizontal="center"/>
    </xf>
    <xf numFmtId="0" fontId="18" fillId="0" borderId="7" xfId="0" applyFont="1" applyBorder="1" applyAlignment="1">
      <alignment vertical="center" wrapText="1"/>
    </xf>
    <xf numFmtId="3" fontId="11"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18" fillId="2" borderId="7" xfId="0" applyFont="1" applyFill="1" applyBorder="1" applyAlignment="1">
      <alignment vertical="center" wrapText="1" readingOrder="1"/>
    </xf>
    <xf numFmtId="0" fontId="18" fillId="2" borderId="7" xfId="0" applyFont="1" applyFill="1" applyBorder="1" applyAlignment="1">
      <alignment vertical="top" wrapText="1" readingOrder="1"/>
    </xf>
    <xf numFmtId="0" fontId="11" fillId="0" borderId="7" xfId="0" applyFont="1" applyBorder="1" applyAlignment="1">
      <alignment horizontal="center" vertical="center" wrapText="1"/>
    </xf>
    <xf numFmtId="0" fontId="18" fillId="0" borderId="7" xfId="0" applyFont="1" applyBorder="1" applyAlignment="1">
      <alignment horizontal="left" vertical="center"/>
    </xf>
    <xf numFmtId="0" fontId="7" fillId="0" borderId="7" xfId="0" applyFont="1" applyBorder="1" applyAlignment="1"/>
    <xf numFmtId="0" fontId="11" fillId="0" borderId="7" xfId="0" applyFont="1" applyFill="1" applyBorder="1" applyAlignment="1">
      <alignment horizontal="left" vertical="top"/>
    </xf>
    <xf numFmtId="1" fontId="11" fillId="0" borderId="7" xfId="0" applyNumberFormat="1" applyFont="1" applyFill="1" applyBorder="1" applyAlignment="1">
      <alignment horizontal="center" vertical="center" shrinkToFit="1"/>
    </xf>
    <xf numFmtId="0" fontId="11" fillId="0" borderId="7" xfId="0" applyFont="1" applyBorder="1" applyAlignment="1">
      <alignment horizontal="center" vertical="center" wrapText="1"/>
    </xf>
    <xf numFmtId="0" fontId="11" fillId="0" borderId="7" xfId="0" applyFont="1" applyBorder="1" applyAlignment="1">
      <alignment horizontal="center" vertical="center" wrapText="1"/>
    </xf>
    <xf numFmtId="44" fontId="11" fillId="0" borderId="7" xfId="0" applyNumberFormat="1"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7" xfId="0" applyFont="1" applyBorder="1" applyAlignment="1"/>
    <xf numFmtId="0" fontId="11" fillId="0" borderId="7" xfId="0" applyFont="1" applyFill="1" applyBorder="1" applyAlignment="1"/>
    <xf numFmtId="0" fontId="11" fillId="0" borderId="28" xfId="0" applyFont="1" applyBorder="1" applyAlignment="1">
      <alignment horizontal="left" vertical="center"/>
    </xf>
    <xf numFmtId="0" fontId="15" fillId="13" borderId="7" xfId="0" applyFont="1" applyFill="1" applyBorder="1" applyAlignment="1">
      <alignment horizontal="left" vertical="center" wrapText="1" readingOrder="1"/>
    </xf>
    <xf numFmtId="0" fontId="11" fillId="13" borderId="7" xfId="0" applyFont="1" applyFill="1" applyBorder="1" applyAlignment="1">
      <alignment horizontal="left" vertical="center" wrapText="1" readingOrder="1"/>
    </xf>
    <xf numFmtId="0" fontId="18" fillId="13" borderId="7" xfId="0" applyFont="1" applyFill="1" applyBorder="1" applyAlignment="1">
      <alignment horizontal="left" vertical="center" wrapText="1" readingOrder="1"/>
    </xf>
    <xf numFmtId="0" fontId="11" fillId="4" borderId="7" xfId="0" applyFont="1" applyFill="1" applyBorder="1" applyAlignment="1">
      <alignment horizontal="left" vertical="center"/>
    </xf>
    <xf numFmtId="0" fontId="18" fillId="13" borderId="7" xfId="0" applyFont="1" applyFill="1" applyBorder="1" applyAlignment="1">
      <alignment horizontal="left" vertical="top" wrapText="1" readingOrder="1"/>
    </xf>
    <xf numFmtId="167" fontId="18" fillId="13" borderId="27" xfId="0" applyNumberFormat="1" applyFont="1" applyFill="1" applyBorder="1" applyAlignment="1">
      <alignment horizontal="center" vertical="center" wrapText="1" readingOrder="1"/>
    </xf>
    <xf numFmtId="2" fontId="11" fillId="0" borderId="28" xfId="0" applyNumberFormat="1" applyFont="1" applyBorder="1" applyAlignment="1">
      <alignment horizontal="center" vertical="center"/>
    </xf>
    <xf numFmtId="2" fontId="11" fillId="4" borderId="28" xfId="0" applyNumberFormat="1" applyFont="1" applyFill="1" applyBorder="1" applyAlignment="1">
      <alignment horizontal="center" vertical="center"/>
    </xf>
    <xf numFmtId="0" fontId="11" fillId="13" borderId="28" xfId="0" applyFont="1" applyFill="1" applyBorder="1" applyAlignment="1">
      <alignment horizontal="center" wrapText="1" readingOrder="1"/>
    </xf>
    <xf numFmtId="0" fontId="18" fillId="13" borderId="27" xfId="0" applyFont="1" applyFill="1" applyBorder="1" applyAlignment="1">
      <alignment horizontal="center" vertical="center" wrapText="1" readingOrder="1"/>
    </xf>
    <xf numFmtId="0" fontId="18" fillId="13" borderId="28" xfId="0" applyFont="1" applyFill="1" applyBorder="1" applyAlignment="1">
      <alignment horizontal="center" wrapText="1" readingOrder="1"/>
    </xf>
    <xf numFmtId="0" fontId="11" fillId="0" borderId="28" xfId="0" applyFont="1" applyBorder="1" applyAlignment="1">
      <alignment horizontal="center" vertical="center" wrapText="1"/>
    </xf>
    <xf numFmtId="0" fontId="11" fillId="4" borderId="28" xfId="0" applyFont="1" applyFill="1" applyBorder="1" applyAlignment="1">
      <alignment horizontal="center" vertical="center" wrapText="1"/>
    </xf>
    <xf numFmtId="0" fontId="11" fillId="0" borderId="7" xfId="0" applyFont="1" applyBorder="1" applyAlignment="1">
      <alignment horizontal="center" vertical="top"/>
    </xf>
    <xf numFmtId="44" fontId="11" fillId="0" borderId="7" xfId="6" applyNumberFormat="1" applyFont="1" applyBorder="1" applyAlignment="1">
      <alignment horizontal="center" vertical="center"/>
    </xf>
    <xf numFmtId="0" fontId="11" fillId="0" borderId="8" xfId="0" applyFont="1" applyBorder="1" applyAlignment="1">
      <alignment horizontal="left" vertical="center"/>
    </xf>
    <xf numFmtId="0" fontId="0" fillId="0" borderId="8" xfId="0" applyFont="1" applyBorder="1" applyAlignment="1"/>
    <xf numFmtId="0" fontId="11" fillId="0" borderId="27" xfId="0" applyFont="1" applyBorder="1" applyAlignment="1">
      <alignment horizontal="center" vertical="center" wrapText="1"/>
    </xf>
    <xf numFmtId="2" fontId="11" fillId="0" borderId="27" xfId="0" applyNumberFormat="1" applyFont="1" applyBorder="1" applyAlignment="1">
      <alignment horizontal="center" vertical="center"/>
    </xf>
    <xf numFmtId="0" fontId="11" fillId="0" borderId="28" xfId="0" applyFont="1" applyBorder="1" applyAlignment="1"/>
    <xf numFmtId="0" fontId="11" fillId="4" borderId="28" xfId="0" applyFont="1" applyFill="1" applyBorder="1" applyAlignment="1"/>
    <xf numFmtId="0" fontId="11" fillId="0" borderId="31" xfId="0" applyFont="1" applyBorder="1" applyAlignment="1"/>
    <xf numFmtId="0" fontId="11" fillId="2" borderId="7" xfId="0" applyFont="1" applyFill="1" applyBorder="1" applyAlignment="1">
      <alignment horizontal="left" vertical="center"/>
    </xf>
    <xf numFmtId="0" fontId="11" fillId="4" borderId="7" xfId="0" applyFont="1" applyFill="1" applyBorder="1" applyAlignment="1">
      <alignment horizontal="left" vertical="top"/>
    </xf>
    <xf numFmtId="0" fontId="11" fillId="13" borderId="28" xfId="0" applyFont="1" applyFill="1" applyBorder="1" applyAlignment="1">
      <alignment horizontal="center" vertical="center" wrapText="1" readingOrder="1"/>
    </xf>
    <xf numFmtId="0" fontId="18" fillId="13" borderId="28" xfId="0" applyFont="1" applyFill="1" applyBorder="1" applyAlignment="1">
      <alignment horizontal="center" vertical="center" wrapText="1" readingOrder="1"/>
    </xf>
    <xf numFmtId="0" fontId="11" fillId="0" borderId="28" xfId="0" applyFont="1" applyBorder="1" applyAlignment="1">
      <alignment horizontal="center" vertical="center" wrapText="1" readingOrder="1"/>
    </xf>
    <xf numFmtId="0" fontId="11" fillId="4" borderId="28" xfId="0" applyFont="1" applyFill="1" applyBorder="1" applyAlignment="1">
      <alignment horizontal="center" vertical="center" wrapText="1" readingOrder="1"/>
    </xf>
    <xf numFmtId="0" fontId="11" fillId="0" borderId="27" xfId="0" applyFont="1" applyBorder="1" applyAlignment="1">
      <alignment horizontal="center" vertical="center" wrapText="1" readingOrder="1"/>
    </xf>
    <xf numFmtId="167" fontId="11" fillId="13" borderId="28" xfId="0" applyNumberFormat="1" applyFont="1" applyFill="1" applyBorder="1" applyAlignment="1">
      <alignment horizontal="center" vertical="center" wrapText="1" readingOrder="1"/>
    </xf>
    <xf numFmtId="167" fontId="18" fillId="13" borderId="28" xfId="0" applyNumberFormat="1" applyFont="1" applyFill="1" applyBorder="1" applyAlignment="1">
      <alignment horizontal="center" vertical="center" wrapText="1" readingOrder="1"/>
    </xf>
    <xf numFmtId="0" fontId="11" fillId="0" borderId="28" xfId="0" applyFont="1" applyBorder="1" applyAlignment="1">
      <alignment horizontal="center" vertical="center"/>
    </xf>
    <xf numFmtId="0" fontId="11" fillId="2" borderId="28" xfId="0" applyFont="1" applyFill="1" applyBorder="1" applyAlignment="1">
      <alignment horizontal="center" vertical="center"/>
    </xf>
    <xf numFmtId="0" fontId="11" fillId="0" borderId="27" xfId="0" applyFont="1" applyBorder="1" applyAlignment="1">
      <alignment horizontal="center" vertical="center"/>
    </xf>
    <xf numFmtId="0" fontId="11" fillId="0" borderId="7" xfId="0" applyFont="1" applyFill="1" applyBorder="1" applyAlignment="1">
      <alignment horizontal="left" vertical="center"/>
    </xf>
    <xf numFmtId="0" fontId="11" fillId="4" borderId="7" xfId="0" applyFont="1" applyFill="1" applyBorder="1" applyAlignment="1">
      <alignment horizontal="left" vertical="top" wrapText="1"/>
    </xf>
    <xf numFmtId="0" fontId="11" fillId="0" borderId="31" xfId="0" applyFont="1" applyBorder="1" applyAlignment="1">
      <alignment wrapText="1"/>
    </xf>
    <xf numFmtId="4" fontId="11" fillId="0" borderId="7" xfId="0" applyNumberFormat="1" applyFont="1" applyBorder="1" applyAlignment="1">
      <alignment horizontal="center" vertical="center"/>
    </xf>
    <xf numFmtId="0" fontId="11" fillId="0" borderId="31" xfId="0" applyFont="1" applyBorder="1" applyAlignment="1">
      <alignment vertical="top" wrapText="1"/>
    </xf>
    <xf numFmtId="0" fontId="18" fillId="0" borderId="0" xfId="0" applyFont="1" applyAlignment="1">
      <alignment vertical="top" wrapText="1"/>
    </xf>
    <xf numFmtId="0" fontId="18" fillId="0" borderId="7" xfId="0" applyFont="1" applyBorder="1" applyAlignment="1">
      <alignment vertical="top" wrapText="1"/>
    </xf>
    <xf numFmtId="44" fontId="11" fillId="0" borderId="7" xfId="6" applyNumberFormat="1" applyFont="1" applyBorder="1" applyAlignment="1">
      <alignment horizontal="center" vertical="center" readingOrder="1"/>
    </xf>
    <xf numFmtId="44" fontId="11" fillId="0" borderId="7" xfId="0" applyNumberFormat="1" applyFont="1" applyBorder="1" applyAlignment="1">
      <alignment horizontal="center" vertical="center" readingOrder="1"/>
    </xf>
    <xf numFmtId="44" fontId="11" fillId="0" borderId="8" xfId="6" applyFont="1" applyBorder="1" applyAlignment="1">
      <alignment horizontal="center" vertical="center" readingOrder="1"/>
    </xf>
    <xf numFmtId="44" fontId="11" fillId="0" borderId="7" xfId="0" applyNumberFormat="1" applyFont="1" applyBorder="1" applyAlignment="1">
      <alignment horizontal="center" vertical="center" wrapText="1"/>
    </xf>
    <xf numFmtId="44" fontId="17" fillId="0" borderId="7" xfId="0" applyNumberFormat="1" applyFont="1" applyFill="1" applyBorder="1" applyAlignment="1">
      <alignment horizontal="center" vertical="center"/>
    </xf>
    <xf numFmtId="44" fontId="11" fillId="0" borderId="7" xfId="0" applyNumberFormat="1" applyFont="1" applyFill="1" applyBorder="1" applyAlignment="1">
      <alignment horizontal="center" vertical="center"/>
    </xf>
    <xf numFmtId="44" fontId="11" fillId="4" borderId="7" xfId="0" applyNumberFormat="1" applyFont="1" applyFill="1" applyBorder="1" applyAlignment="1">
      <alignment horizontal="center" vertical="center"/>
    </xf>
    <xf numFmtId="44" fontId="15" fillId="0" borderId="7" xfId="6" applyNumberFormat="1" applyFont="1" applyBorder="1" applyAlignment="1">
      <alignment horizontal="center" vertical="center" readingOrder="1"/>
    </xf>
    <xf numFmtId="44" fontId="11" fillId="4" borderId="7" xfId="6" applyNumberFormat="1" applyFont="1" applyFill="1" applyBorder="1" applyAlignment="1">
      <alignment horizontal="center" vertical="center"/>
    </xf>
    <xf numFmtId="44" fontId="11" fillId="4" borderId="7" xfId="6" applyNumberFormat="1" applyFont="1" applyFill="1" applyBorder="1" applyAlignment="1"/>
    <xf numFmtId="44" fontId="15" fillId="4" borderId="7" xfId="6" applyNumberFormat="1" applyFont="1" applyFill="1" applyBorder="1" applyAlignment="1">
      <alignment horizontal="center" vertical="center"/>
    </xf>
    <xf numFmtId="44" fontId="18" fillId="0" borderId="7" xfId="0" applyNumberFormat="1" applyFont="1" applyFill="1" applyBorder="1" applyAlignment="1">
      <alignment horizontal="center" vertical="center" shrinkToFit="1"/>
    </xf>
    <xf numFmtId="44" fontId="11" fillId="0" borderId="7" xfId="0" applyNumberFormat="1" applyFont="1" applyFill="1" applyBorder="1" applyAlignment="1">
      <alignment horizontal="center" vertical="center" shrinkToFit="1"/>
    </xf>
    <xf numFmtId="44" fontId="11" fillId="0" borderId="8" xfId="0" applyNumberFormat="1" applyFont="1" applyBorder="1" applyAlignment="1">
      <alignment horizontal="center" vertical="center"/>
    </xf>
    <xf numFmtId="44" fontId="11" fillId="0" borderId="7" xfId="6" applyNumberFormat="1" applyFont="1" applyFill="1" applyBorder="1" applyAlignment="1">
      <alignment horizontal="center" vertical="center"/>
    </xf>
    <xf numFmtId="44" fontId="11" fillId="0" borderId="7" xfId="6" applyNumberFormat="1" applyFont="1" applyBorder="1" applyAlignment="1"/>
    <xf numFmtId="44" fontId="11" fillId="13" borderId="29" xfId="0" applyNumberFormat="1" applyFont="1" applyFill="1" applyBorder="1" applyAlignment="1">
      <alignment horizontal="center" vertical="center"/>
    </xf>
    <xf numFmtId="44" fontId="11" fillId="13" borderId="30" xfId="0" applyNumberFormat="1" applyFont="1" applyFill="1" applyBorder="1" applyAlignment="1">
      <alignment horizontal="center" vertical="center"/>
    </xf>
    <xf numFmtId="44" fontId="11" fillId="13" borderId="28" xfId="0" applyNumberFormat="1" applyFont="1" applyFill="1" applyBorder="1" applyAlignment="1">
      <alignment horizontal="center" vertical="center"/>
    </xf>
    <xf numFmtId="44" fontId="11" fillId="0" borderId="28" xfId="0" applyNumberFormat="1" applyFont="1" applyBorder="1" applyAlignment="1">
      <alignment horizontal="center" vertical="center"/>
    </xf>
    <xf numFmtId="44" fontId="11" fillId="2" borderId="28" xfId="0" applyNumberFormat="1" applyFont="1" applyFill="1" applyBorder="1" applyAlignment="1">
      <alignment horizontal="center" vertical="center"/>
    </xf>
    <xf numFmtId="44" fontId="11" fillId="0" borderId="27" xfId="0" applyNumberFormat="1" applyFont="1" applyBorder="1" applyAlignment="1">
      <alignment horizontal="center" vertical="center"/>
    </xf>
    <xf numFmtId="44" fontId="11" fillId="2" borderId="27" xfId="0" applyNumberFormat="1" applyFont="1" applyFill="1" applyBorder="1" applyAlignment="1">
      <alignment horizontal="center" vertical="center"/>
    </xf>
    <xf numFmtId="44" fontId="11" fillId="0" borderId="8" xfId="6" applyNumberFormat="1" applyFont="1" applyBorder="1" applyAlignment="1">
      <alignment horizontal="center" vertical="center"/>
    </xf>
    <xf numFmtId="44" fontId="11" fillId="0" borderId="32" xfId="0" applyNumberFormat="1" applyFont="1" applyBorder="1" applyAlignment="1">
      <alignment horizontal="center" vertical="center"/>
    </xf>
    <xf numFmtId="0" fontId="11" fillId="2" borderId="7"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15" fillId="0" borderId="7" xfId="0" applyFont="1" applyFill="1" applyBorder="1" applyAlignment="1">
      <alignment horizontal="center" vertical="top"/>
    </xf>
    <xf numFmtId="0" fontId="18" fillId="0" borderId="7" xfId="0" applyFont="1" applyBorder="1" applyAlignment="1">
      <alignment horizontal="center" vertical="center"/>
    </xf>
    <xf numFmtId="0" fontId="22" fillId="0" borderId="7" xfId="1" applyFont="1" applyBorder="1" applyAlignment="1">
      <alignment horizontal="left" vertical="center" wrapText="1"/>
    </xf>
    <xf numFmtId="0" fontId="22" fillId="0" borderId="7" xfId="1" applyFont="1" applyBorder="1" applyAlignment="1">
      <alignment horizontal="center" vertical="center" wrapText="1"/>
    </xf>
    <xf numFmtId="0" fontId="22" fillId="14" borderId="7" xfId="1" applyFont="1" applyFill="1" applyBorder="1" applyAlignment="1">
      <alignment horizontal="center" vertical="center" wrapText="1"/>
    </xf>
    <xf numFmtId="0" fontId="17" fillId="0" borderId="0" xfId="0" applyFont="1" applyAlignment="1">
      <alignment horizontal="center"/>
    </xf>
    <xf numFmtId="0" fontId="6" fillId="8" borderId="10" xfId="0" applyFont="1" applyFill="1" applyBorder="1" applyAlignment="1">
      <alignment horizontal="center" vertical="center" readingOrder="1"/>
    </xf>
    <xf numFmtId="0" fontId="6" fillId="8" borderId="13" xfId="0" applyFont="1" applyFill="1" applyBorder="1" applyAlignment="1">
      <alignment horizontal="center" vertical="center" readingOrder="1"/>
    </xf>
    <xf numFmtId="0" fontId="6" fillId="0" borderId="20" xfId="0" applyFont="1" applyBorder="1" applyAlignment="1">
      <alignment horizontal="center" vertical="center" wrapText="1" readingOrder="1"/>
    </xf>
    <xf numFmtId="0" fontId="6" fillId="0" borderId="21" xfId="0" applyFont="1" applyBorder="1" applyAlignment="1">
      <alignment horizontal="center" vertical="center" wrapText="1" readingOrder="1"/>
    </xf>
    <xf numFmtId="0" fontId="6" fillId="0" borderId="22" xfId="0" applyFont="1" applyBorder="1" applyAlignment="1">
      <alignment horizontal="center" vertical="center" wrapText="1" readingOrder="1"/>
    </xf>
    <xf numFmtId="0" fontId="7" fillId="0" borderId="4" xfId="0" applyFont="1" applyBorder="1" applyAlignment="1">
      <alignment horizontal="center"/>
    </xf>
    <xf numFmtId="0" fontId="7" fillId="0" borderId="0" xfId="0" applyFont="1" applyAlignment="1">
      <alignment horizontal="center"/>
    </xf>
    <xf numFmtId="0" fontId="3" fillId="0" borderId="4" xfId="0" applyFont="1" applyFill="1" applyBorder="1" applyAlignment="1">
      <alignment horizontal="center"/>
    </xf>
    <xf numFmtId="0" fontId="6" fillId="8" borderId="9" xfId="0" applyFont="1" applyFill="1" applyBorder="1" applyAlignment="1">
      <alignment horizontal="center" vertical="center" readingOrder="1"/>
    </xf>
    <xf numFmtId="0" fontId="6" fillId="8" borderId="11" xfId="0" applyFont="1" applyFill="1" applyBorder="1" applyAlignment="1">
      <alignment horizontal="center" vertical="center" readingOrder="1"/>
    </xf>
    <xf numFmtId="0" fontId="6" fillId="8" borderId="12" xfId="0" applyFont="1" applyFill="1" applyBorder="1" applyAlignment="1">
      <alignment horizontal="center" vertical="center" readingOrder="1"/>
    </xf>
    <xf numFmtId="0" fontId="6" fillId="8" borderId="4" xfId="0" applyFont="1" applyFill="1" applyBorder="1" applyAlignment="1">
      <alignment horizontal="center" vertical="center" readingOrder="1"/>
    </xf>
    <xf numFmtId="0" fontId="6" fillId="8" borderId="23" xfId="0" applyFont="1" applyFill="1" applyBorder="1" applyAlignment="1">
      <alignment horizontal="center" vertical="center" readingOrder="1"/>
    </xf>
    <xf numFmtId="0" fontId="6" fillId="8" borderId="16" xfId="0" applyFont="1" applyFill="1" applyBorder="1" applyAlignment="1">
      <alignment horizontal="center" vertical="center" readingOrder="1"/>
    </xf>
    <xf numFmtId="0" fontId="6" fillId="8" borderId="17" xfId="0" applyFont="1" applyFill="1" applyBorder="1" applyAlignment="1">
      <alignment horizontal="center" vertical="center" readingOrder="1"/>
    </xf>
    <xf numFmtId="0" fontId="6" fillId="8" borderId="18" xfId="0" applyFont="1" applyFill="1" applyBorder="1" applyAlignment="1">
      <alignment horizontal="center" vertical="center" readingOrder="1"/>
    </xf>
    <xf numFmtId="0" fontId="6" fillId="8" borderId="19" xfId="0" applyFont="1" applyFill="1" applyBorder="1" applyAlignment="1">
      <alignment horizontal="center" vertical="center" readingOrder="1"/>
    </xf>
    <xf numFmtId="0" fontId="11" fillId="0" borderId="7" xfId="0" applyFont="1" applyBorder="1" applyAlignment="1">
      <alignment horizontal="center" vertical="center" wrapText="1"/>
    </xf>
    <xf numFmtId="0" fontId="6" fillId="8" borderId="24" xfId="0" applyFont="1" applyFill="1" applyBorder="1" applyAlignment="1">
      <alignment horizontal="center" vertical="center" readingOrder="1"/>
    </xf>
    <xf numFmtId="0" fontId="6" fillId="8" borderId="25" xfId="0" applyFont="1" applyFill="1" applyBorder="1" applyAlignment="1">
      <alignment horizontal="center" vertical="center" readingOrder="1"/>
    </xf>
    <xf numFmtId="0" fontId="17" fillId="0" borderId="0" xfId="0" applyFont="1" applyAlignment="1">
      <alignment vertical="center"/>
    </xf>
    <xf numFmtId="0" fontId="17" fillId="0" borderId="0" xfId="0" applyFont="1" applyAlignment="1"/>
    <xf numFmtId="0" fontId="17" fillId="0" borderId="7" xfId="0" applyFont="1" applyFill="1" applyBorder="1" applyAlignment="1">
      <alignment horizontal="center" vertical="center" readingOrder="1"/>
    </xf>
    <xf numFmtId="0" fontId="17" fillId="0" borderId="0" xfId="0" applyFont="1" applyAlignment="1">
      <alignment horizontal="center" vertical="center"/>
    </xf>
    <xf numFmtId="0" fontId="24" fillId="12" borderId="14" xfId="0" applyFont="1" applyFill="1" applyBorder="1" applyAlignment="1">
      <alignment horizontal="center" vertical="center" wrapText="1"/>
    </xf>
    <xf numFmtId="0" fontId="17" fillId="0" borderId="0" xfId="0" applyFont="1" applyAlignment="1">
      <alignment horizontal="center" vertical="center" readingOrder="1"/>
    </xf>
    <xf numFmtId="0" fontId="17" fillId="0" borderId="0" xfId="0" applyFont="1" applyAlignment="1">
      <alignment vertical="center" readingOrder="1"/>
    </xf>
    <xf numFmtId="0" fontId="25" fillId="2" borderId="1" xfId="0" applyFont="1" applyFill="1" applyBorder="1" applyAlignment="1">
      <alignment vertical="center" wrapText="1" readingOrder="1"/>
    </xf>
    <xf numFmtId="0" fontId="25" fillId="0" borderId="1" xfId="0" applyFont="1" applyBorder="1" applyAlignment="1">
      <alignment horizontal="center" vertical="center" wrapText="1" readingOrder="1"/>
    </xf>
    <xf numFmtId="0" fontId="17" fillId="0" borderId="1" xfId="0" applyFont="1" applyBorder="1" applyAlignment="1">
      <alignment vertical="center" wrapText="1" readingOrder="1"/>
    </xf>
    <xf numFmtId="0" fontId="25" fillId="0" borderId="5" xfId="0" applyFont="1" applyBorder="1" applyAlignment="1">
      <alignment horizontal="center" vertical="center" wrapText="1" readingOrder="1"/>
    </xf>
    <xf numFmtId="0" fontId="26" fillId="12" borderId="14" xfId="0" applyFont="1" applyFill="1" applyBorder="1" applyAlignment="1">
      <alignment horizontal="center" vertical="center" wrapText="1" readingOrder="1"/>
    </xf>
    <xf numFmtId="0" fontId="23" fillId="0" borderId="20" xfId="0" applyFont="1" applyBorder="1" applyAlignment="1">
      <alignment horizontal="center" vertical="center" wrapText="1" readingOrder="1"/>
    </xf>
    <xf numFmtId="0" fontId="23" fillId="0" borderId="21" xfId="0" applyFont="1" applyBorder="1" applyAlignment="1">
      <alignment horizontal="center" vertical="center" wrapText="1" readingOrder="1"/>
    </xf>
    <xf numFmtId="0" fontId="23" fillId="0" borderId="22" xfId="0" applyFont="1" applyBorder="1" applyAlignment="1">
      <alignment horizontal="center" vertical="center" wrapText="1" readingOrder="1"/>
    </xf>
    <xf numFmtId="0" fontId="24" fillId="12" borderId="26" xfId="0" applyFont="1" applyFill="1" applyBorder="1" applyAlignment="1">
      <alignment horizontal="center" vertical="center" wrapText="1"/>
    </xf>
    <xf numFmtId="0" fontId="23" fillId="8" borderId="10" xfId="0" applyFont="1" applyFill="1" applyBorder="1" applyAlignment="1">
      <alignment horizontal="center" vertical="center" readingOrder="1"/>
    </xf>
    <xf numFmtId="0" fontId="23" fillId="8" borderId="13" xfId="0" applyFont="1" applyFill="1" applyBorder="1" applyAlignment="1">
      <alignment horizontal="center" vertical="center" readingOrder="1"/>
    </xf>
    <xf numFmtId="0" fontId="23" fillId="8" borderId="9" xfId="0" applyFont="1" applyFill="1" applyBorder="1" applyAlignment="1">
      <alignment horizontal="center" vertical="center" readingOrder="1"/>
    </xf>
    <xf numFmtId="0" fontId="17" fillId="6" borderId="7" xfId="0" applyFont="1" applyFill="1" applyBorder="1" applyAlignment="1">
      <alignment horizontal="center" vertical="center" readingOrder="1"/>
    </xf>
    <xf numFmtId="0" fontId="17" fillId="6" borderId="7" xfId="0" applyFont="1" applyFill="1" applyBorder="1" applyAlignment="1">
      <alignment horizontal="left" vertical="center" readingOrder="1"/>
    </xf>
    <xf numFmtId="0" fontId="17" fillId="6" borderId="7"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7" fillId="5" borderId="10" xfId="0" applyFont="1" applyFill="1" applyBorder="1" applyAlignment="1">
      <alignment horizontal="center" vertical="center" wrapText="1" readingOrder="1"/>
    </xf>
    <xf numFmtId="44" fontId="17" fillId="0" borderId="7" xfId="6" applyFont="1" applyBorder="1" applyAlignment="1">
      <alignment horizontal="center" vertical="center"/>
    </xf>
    <xf numFmtId="0" fontId="17" fillId="0" borderId="7" xfId="0" applyFont="1" applyBorder="1" applyAlignment="1">
      <alignment horizontal="left" vertical="top"/>
    </xf>
    <xf numFmtId="0" fontId="17" fillId="0" borderId="7" xfId="0" applyFont="1" applyBorder="1" applyAlignment="1">
      <alignment horizontal="center" vertical="center"/>
    </xf>
    <xf numFmtId="44" fontId="17" fillId="0" borderId="7" xfId="0" applyNumberFormat="1" applyFont="1" applyBorder="1" applyAlignment="1">
      <alignment horizontal="center" vertical="center"/>
    </xf>
    <xf numFmtId="0" fontId="17" fillId="6" borderId="7" xfId="0" applyFont="1" applyFill="1" applyBorder="1" applyAlignment="1">
      <alignment horizontal="left" vertical="center" wrapText="1" readingOrder="1"/>
    </xf>
    <xf numFmtId="0" fontId="17" fillId="6" borderId="10" xfId="0" applyFont="1" applyFill="1" applyBorder="1" applyAlignment="1">
      <alignment horizontal="center" vertical="center" wrapText="1" readingOrder="1"/>
    </xf>
    <xf numFmtId="44" fontId="22" fillId="0" borderId="7" xfId="0" applyNumberFormat="1" applyFont="1" applyFill="1" applyBorder="1" applyAlignment="1">
      <alignment horizontal="center" vertical="center"/>
    </xf>
    <xf numFmtId="44" fontId="22" fillId="0" borderId="7" xfId="6" applyFont="1" applyFill="1" applyBorder="1" applyAlignment="1">
      <alignment horizontal="center" vertical="center"/>
    </xf>
    <xf numFmtId="0" fontId="23" fillId="8" borderId="11" xfId="0" applyFont="1" applyFill="1" applyBorder="1" applyAlignment="1">
      <alignment horizontal="center" vertical="center" readingOrder="1"/>
    </xf>
    <xf numFmtId="0" fontId="23" fillId="8" borderId="12" xfId="0" applyFont="1" applyFill="1" applyBorder="1" applyAlignment="1">
      <alignment horizontal="center" vertical="center" readingOrder="1"/>
    </xf>
    <xf numFmtId="0" fontId="23" fillId="8" borderId="4" xfId="0" applyFont="1" applyFill="1" applyBorder="1" applyAlignment="1">
      <alignment horizontal="center" vertical="center" readingOrder="1"/>
    </xf>
    <xf numFmtId="0" fontId="22" fillId="0" borderId="7" xfId="0" applyFont="1" applyFill="1" applyBorder="1" applyAlignment="1">
      <alignment horizontal="center" vertical="center" readingOrder="1"/>
    </xf>
    <xf numFmtId="0" fontId="22" fillId="0" borderId="7" xfId="0" applyFont="1" applyFill="1" applyBorder="1" applyAlignment="1">
      <alignment horizontal="left" vertical="center" readingOrder="1"/>
    </xf>
    <xf numFmtId="0" fontId="17" fillId="0" borderId="7" xfId="0" applyFont="1" applyFill="1" applyBorder="1" applyAlignment="1">
      <alignment horizontal="center" vertical="center" wrapText="1" readingOrder="1"/>
    </xf>
    <xf numFmtId="0" fontId="17" fillId="0" borderId="10" xfId="0" applyFont="1" applyFill="1" applyBorder="1" applyAlignment="1">
      <alignment horizontal="center" vertical="center" wrapText="1" readingOrder="1"/>
    </xf>
    <xf numFmtId="44" fontId="17" fillId="0" borderId="7" xfId="6" applyFont="1" applyFill="1" applyBorder="1" applyAlignment="1">
      <alignment horizontal="center" vertical="center"/>
    </xf>
    <xf numFmtId="0" fontId="17" fillId="0" borderId="7" xfId="0" applyFont="1" applyFill="1" applyBorder="1" applyAlignment="1">
      <alignment horizontal="left" vertical="center" readingOrder="1"/>
    </xf>
    <xf numFmtId="0" fontId="23" fillId="8" borderId="23" xfId="0" applyFont="1" applyFill="1" applyBorder="1" applyAlignment="1">
      <alignment horizontal="center" vertical="center" readingOrder="1"/>
    </xf>
    <xf numFmtId="0" fontId="17" fillId="0" borderId="7" xfId="0" applyFont="1" applyBorder="1" applyAlignment="1">
      <alignment vertical="top" wrapText="1"/>
    </xf>
    <xf numFmtId="0" fontId="17" fillId="0" borderId="7" xfId="0" applyFont="1" applyBorder="1" applyAlignment="1">
      <alignment vertical="center"/>
    </xf>
    <xf numFmtId="0" fontId="17" fillId="0" borderId="7" xfId="0" applyFont="1" applyBorder="1" applyAlignment="1">
      <alignment horizontal="center" vertical="center" readingOrder="1"/>
    </xf>
    <xf numFmtId="44" fontId="17" fillId="0" borderId="7" xfId="6" applyNumberFormat="1" applyFont="1" applyBorder="1" applyAlignment="1">
      <alignment horizontal="center" vertical="center" readingOrder="1"/>
    </xf>
    <xf numFmtId="0" fontId="17" fillId="0" borderId="7" xfId="0" applyFont="1" applyBorder="1" applyAlignment="1">
      <alignment wrapText="1"/>
    </xf>
    <xf numFmtId="0" fontId="17" fillId="0" borderId="7" xfId="0" applyFont="1" applyBorder="1" applyAlignment="1"/>
    <xf numFmtId="0" fontId="17" fillId="0" borderId="7" xfId="0" applyFont="1" applyBorder="1" applyAlignment="1">
      <alignment readingOrder="1"/>
    </xf>
    <xf numFmtId="44" fontId="17" fillId="0" borderId="7" xfId="6" applyNumberFormat="1" applyFont="1" applyBorder="1" applyAlignment="1">
      <alignment horizontal="center" vertical="center" wrapText="1"/>
    </xf>
    <xf numFmtId="0" fontId="17" fillId="4" borderId="7" xfId="0" applyFont="1" applyFill="1" applyBorder="1" applyAlignment="1">
      <alignment wrapText="1"/>
    </xf>
    <xf numFmtId="0" fontId="28" fillId="0" borderId="7" xfId="0" applyFont="1" applyBorder="1" applyAlignment="1">
      <alignment horizontal="center" vertical="center" readingOrder="1"/>
    </xf>
    <xf numFmtId="0" fontId="17" fillId="0" borderId="0" xfId="0" applyFont="1" applyAlignment="1">
      <alignment vertical="center" wrapText="1"/>
    </xf>
    <xf numFmtId="44" fontId="17" fillId="0" borderId="7" xfId="0" applyNumberFormat="1" applyFont="1" applyBorder="1" applyAlignment="1">
      <alignment horizontal="center" vertical="center" readingOrder="1"/>
    </xf>
    <xf numFmtId="0" fontId="17" fillId="0" borderId="7" xfId="0" applyFont="1" applyBorder="1" applyAlignment="1">
      <alignment horizontal="left" vertical="center" wrapText="1"/>
    </xf>
    <xf numFmtId="0" fontId="17" fillId="0" borderId="0" xfId="0" applyFont="1" applyAlignment="1">
      <alignment wrapText="1"/>
    </xf>
    <xf numFmtId="0" fontId="17" fillId="0" borderId="7" xfId="0" applyFont="1" applyBorder="1" applyAlignment="1">
      <alignment vertical="center" wrapText="1"/>
    </xf>
    <xf numFmtId="0" fontId="17" fillId="0" borderId="7" xfId="0" applyFont="1" applyBorder="1" applyAlignment="1">
      <alignment horizontal="left" vertical="top" wrapText="1"/>
    </xf>
    <xf numFmtId="0" fontId="28" fillId="0" borderId="7" xfId="0" applyFont="1" applyBorder="1" applyAlignment="1"/>
    <xf numFmtId="0" fontId="28" fillId="0" borderId="7" xfId="0" applyFont="1" applyBorder="1" applyAlignment="1">
      <alignment readingOrder="1"/>
    </xf>
    <xf numFmtId="44" fontId="17" fillId="0" borderId="7" xfId="6" applyNumberFormat="1" applyFont="1" applyFill="1" applyBorder="1" applyAlignment="1">
      <alignment horizontal="center" vertical="center" readingOrder="1"/>
    </xf>
    <xf numFmtId="0" fontId="22" fillId="0" borderId="7" xfId="0" applyFont="1" applyBorder="1" applyAlignment="1">
      <alignment vertical="top" wrapText="1"/>
    </xf>
    <xf numFmtId="0" fontId="26" fillId="2" borderId="7" xfId="0" applyFont="1" applyFill="1" applyBorder="1" applyAlignment="1">
      <alignment vertical="center" wrapText="1" readingOrder="1"/>
    </xf>
    <xf numFmtId="44" fontId="17" fillId="0" borderId="7" xfId="6" applyNumberFormat="1" applyFont="1" applyBorder="1" applyAlignment="1">
      <alignment horizontal="center" vertical="center"/>
    </xf>
    <xf numFmtId="0" fontId="26" fillId="2" borderId="7" xfId="0" applyFont="1" applyFill="1" applyBorder="1" applyAlignment="1">
      <alignment horizontal="left" vertical="center" wrapText="1" readingOrder="1"/>
    </xf>
    <xf numFmtId="0" fontId="26" fillId="2" borderId="7" xfId="0" applyFont="1" applyFill="1" applyBorder="1" applyAlignment="1">
      <alignment horizontal="left" vertical="top" wrapText="1" readingOrder="1"/>
    </xf>
    <xf numFmtId="0" fontId="29" fillId="0" borderId="0" xfId="0" applyFont="1" applyAlignment="1"/>
    <xf numFmtId="0" fontId="28" fillId="0" borderId="0" xfId="0" applyFont="1" applyAlignment="1"/>
    <xf numFmtId="0" fontId="24" fillId="12" borderId="15" xfId="0" applyFont="1" applyFill="1" applyBorder="1" applyAlignment="1">
      <alignment horizontal="center" vertical="center" wrapText="1"/>
    </xf>
    <xf numFmtId="0" fontId="11" fillId="0" borderId="7" xfId="0" applyFont="1" applyFill="1" applyBorder="1" applyAlignment="1">
      <alignment readingOrder="1"/>
    </xf>
    <xf numFmtId="0" fontId="0" fillId="0" borderId="7" xfId="0" applyFont="1" applyBorder="1" applyAlignment="1">
      <alignment horizontal="center" vertical="top"/>
    </xf>
  </cellXfs>
  <cellStyles count="7">
    <cellStyle name="Incorreto 2" xfId="3"/>
    <cellStyle name="Moeda" xfId="6" builtinId="4"/>
    <cellStyle name="Moeda 2" xfId="5"/>
    <cellStyle name="Normal" xfId="0" builtinId="0"/>
    <cellStyle name="Normal 2" xfId="1"/>
    <cellStyle name="Normal 3" xfId="2"/>
    <cellStyle name="Vírgula 2" xfId="4"/>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defaultTableStyle="TableStyleMedium9" defaultPivotStyle="PivotStyleLight16">
    <tableStyle name="COMPILADO-style" pivot="0" count="3">
      <tableStyleElement type="headerRow" dxfId="2"/>
      <tableStyleElement type="firstRowStripe" dxfId="1"/>
      <tableStyleElement type="secondRowStripe" dxfId="0"/>
    </tableStyle>
  </tableStyles>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2286000"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6" name="Shape 3"/>
        <xdr:cNvSpPr txBox="1"/>
      </xdr:nvSpPr>
      <xdr:spPr>
        <a:xfrm>
          <a:off x="2286000"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2286000"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22860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35560</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0475" y="152400"/>
          <a:ext cx="6064885" cy="752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1504950"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6" name="Shape 3"/>
        <xdr:cNvSpPr txBox="1"/>
      </xdr:nvSpPr>
      <xdr:spPr>
        <a:xfrm>
          <a:off x="150495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254635</xdr:colOff>
      <xdr:row>4</xdr:row>
      <xdr:rowOff>104775</xdr:rowOff>
    </xdr:to>
    <xdr:pic>
      <xdr:nvPicPr>
        <xdr:cNvPr id="7"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152400"/>
          <a:ext cx="5760085" cy="752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4" name="Shape 3"/>
        <xdr:cNvSpPr txBox="1"/>
      </xdr:nvSpPr>
      <xdr:spPr>
        <a:xfrm>
          <a:off x="17049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5" name="Shape 3"/>
        <xdr:cNvSpPr txBox="1"/>
      </xdr:nvSpPr>
      <xdr:spPr>
        <a:xfrm>
          <a:off x="170497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54610</xdr:colOff>
      <xdr:row>4</xdr:row>
      <xdr:rowOff>104775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152400"/>
          <a:ext cx="5760085" cy="752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4" name="Shape 3"/>
        <xdr:cNvSpPr txBox="1"/>
      </xdr:nvSpPr>
      <xdr:spPr>
        <a:xfrm>
          <a:off x="19145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5" name="Shape 3"/>
        <xdr:cNvSpPr txBox="1"/>
      </xdr:nvSpPr>
      <xdr:spPr>
        <a:xfrm>
          <a:off x="19145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11</xdr:col>
      <xdr:colOff>902335</xdr:colOff>
      <xdr:row>4</xdr:row>
      <xdr:rowOff>104775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52400"/>
          <a:ext cx="5760085" cy="752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4" name="Shape 3"/>
        <xdr:cNvSpPr txBox="1"/>
      </xdr:nvSpPr>
      <xdr:spPr>
        <a:xfrm>
          <a:off x="14001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6" name="Shape 3"/>
        <xdr:cNvSpPr txBox="1"/>
      </xdr:nvSpPr>
      <xdr:spPr>
        <a:xfrm>
          <a:off x="140017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387985</xdr:colOff>
      <xdr:row>4</xdr:row>
      <xdr:rowOff>104775</xdr:rowOff>
    </xdr:to>
    <xdr:pic>
      <xdr:nvPicPr>
        <xdr:cNvPr id="8"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0050" y="152400"/>
          <a:ext cx="5760085" cy="752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4" name="Shape 3"/>
        <xdr:cNvSpPr txBox="1"/>
      </xdr:nvSpPr>
      <xdr:spPr>
        <a:xfrm>
          <a:off x="2038350"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5" name="Shape 3"/>
        <xdr:cNvSpPr txBox="1"/>
      </xdr:nvSpPr>
      <xdr:spPr>
        <a:xfrm>
          <a:off x="203835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92710</xdr:colOff>
      <xdr:row>4</xdr:row>
      <xdr:rowOff>104775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81550" y="152400"/>
          <a:ext cx="5760085" cy="7524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2" name="Shape 3"/>
        <xdr:cNvSpPr txBox="1"/>
      </xdr:nvSpPr>
      <xdr:spPr>
        <a:xfrm>
          <a:off x="25812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6" name="Shape 3"/>
        <xdr:cNvSpPr txBox="1"/>
      </xdr:nvSpPr>
      <xdr:spPr>
        <a:xfrm>
          <a:off x="16764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11</xdr:col>
      <xdr:colOff>1111885</xdr:colOff>
      <xdr:row>4</xdr:row>
      <xdr:rowOff>104775</xdr:rowOff>
    </xdr:to>
    <xdr:pic>
      <xdr:nvPicPr>
        <xdr:cNvPr id="7"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8225" y="152400"/>
          <a:ext cx="5760085" cy="7524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333375"/>
    <xdr:sp macro="" textlink="">
      <xdr:nvSpPr>
        <xdr:cNvPr id="5" name="Shape 3"/>
        <xdr:cNvSpPr txBox="1"/>
      </xdr:nvSpPr>
      <xdr:spPr>
        <a:xfrm>
          <a:off x="16002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149860</xdr:colOff>
      <xdr:row>4</xdr:row>
      <xdr:rowOff>104775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52400"/>
          <a:ext cx="5760085" cy="752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333375"/>
    <xdr:sp macro="" textlink="">
      <xdr:nvSpPr>
        <xdr:cNvPr id="2" name="Shape 3"/>
        <xdr:cNvSpPr txBox="1"/>
      </xdr:nvSpPr>
      <xdr:spPr>
        <a:xfrm>
          <a:off x="16002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6985</xdr:colOff>
      <xdr:row>4</xdr:row>
      <xdr:rowOff>104775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5" y="152400"/>
          <a:ext cx="5760085" cy="7524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609600</xdr:colOff>
      <xdr:row>0</xdr:row>
      <xdr:rowOff>152400</xdr:rowOff>
    </xdr:from>
    <xdr:to>
      <xdr:col>12</xdr:col>
      <xdr:colOff>159385</xdr:colOff>
      <xdr:row>4</xdr:row>
      <xdr:rowOff>104775</xdr:rowOff>
    </xdr:to>
    <xdr:pic>
      <xdr:nvPicPr>
        <xdr:cNvPr id="5"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5" y="152400"/>
          <a:ext cx="5760085" cy="7524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609600</xdr:colOff>
      <xdr:row>0</xdr:row>
      <xdr:rowOff>152400</xdr:rowOff>
    </xdr:from>
    <xdr:to>
      <xdr:col>12</xdr:col>
      <xdr:colOff>387985</xdr:colOff>
      <xdr:row>4</xdr:row>
      <xdr:rowOff>104775</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6225" y="152400"/>
          <a:ext cx="5760085"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23717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6" name="Shape 3"/>
        <xdr:cNvSpPr txBox="1"/>
      </xdr:nvSpPr>
      <xdr:spPr>
        <a:xfrm>
          <a:off x="23717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23717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23717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35560</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3675" y="152400"/>
          <a:ext cx="6036310" cy="7524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333375"/>
    <xdr:sp macro="" textlink="">
      <xdr:nvSpPr>
        <xdr:cNvPr id="5" name="Shape 3"/>
        <xdr:cNvSpPr txBox="1"/>
      </xdr:nvSpPr>
      <xdr:spPr>
        <a:xfrm>
          <a:off x="16002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187960</xdr:colOff>
      <xdr:row>4</xdr:row>
      <xdr:rowOff>85725</xdr:rowOff>
    </xdr:to>
    <xdr:pic>
      <xdr:nvPicPr>
        <xdr:cNvPr id="6"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0"/>
          <a:ext cx="5760085" cy="7524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333375"/>
    <xdr:sp macro="" textlink="">
      <xdr:nvSpPr>
        <xdr:cNvPr id="2" name="Shape 3"/>
        <xdr:cNvSpPr txBox="1"/>
      </xdr:nvSpPr>
      <xdr:spPr>
        <a:xfrm>
          <a:off x="17907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152401</xdr:rowOff>
    </xdr:from>
    <xdr:to>
      <xdr:col>12</xdr:col>
      <xdr:colOff>226060</xdr:colOff>
      <xdr:row>4</xdr:row>
      <xdr:rowOff>142875</xdr:rowOff>
    </xdr:to>
    <xdr:pic>
      <xdr:nvPicPr>
        <xdr:cNvPr id="3"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60085" cy="8286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333375"/>
    <xdr:sp macro="" textlink="">
      <xdr:nvSpPr>
        <xdr:cNvPr id="2" name="Shape 3"/>
        <xdr:cNvSpPr txBox="1"/>
      </xdr:nvSpPr>
      <xdr:spPr>
        <a:xfrm>
          <a:off x="1600200"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152401</xdr:rowOff>
    </xdr:from>
    <xdr:to>
      <xdr:col>12</xdr:col>
      <xdr:colOff>387985</xdr:colOff>
      <xdr:row>4</xdr:row>
      <xdr:rowOff>152401</xdr:rowOff>
    </xdr:to>
    <xdr:pic>
      <xdr:nvPicPr>
        <xdr:cNvPr id="3"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60085" cy="8191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168910</xdr:colOff>
      <xdr:row>4</xdr:row>
      <xdr:rowOff>114301</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7810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45085</xdr:colOff>
      <xdr:row>4</xdr:row>
      <xdr:rowOff>123825</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77152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6985</xdr:colOff>
      <xdr:row>4</xdr:row>
      <xdr:rowOff>133350</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80009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159385</xdr:colOff>
      <xdr:row>4</xdr:row>
      <xdr:rowOff>142875</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78104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264160</xdr:colOff>
      <xdr:row>4</xdr:row>
      <xdr:rowOff>142875</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78104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609600</xdr:colOff>
      <xdr:row>0</xdr:row>
      <xdr:rowOff>152401</xdr:rowOff>
    </xdr:from>
    <xdr:to>
      <xdr:col>12</xdr:col>
      <xdr:colOff>359410</xdr:colOff>
      <xdr:row>4</xdr:row>
      <xdr:rowOff>114300</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1"/>
          <a:ext cx="5750560" cy="76199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609600</xdr:colOff>
      <xdr:row>0</xdr:row>
      <xdr:rowOff>152402</xdr:rowOff>
    </xdr:from>
    <xdr:to>
      <xdr:col>12</xdr:col>
      <xdr:colOff>111760</xdr:colOff>
      <xdr:row>4</xdr:row>
      <xdr:rowOff>123826</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2"/>
          <a:ext cx="5750560" cy="771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25812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6" name="Shape 3"/>
        <xdr:cNvSpPr txBox="1"/>
      </xdr:nvSpPr>
      <xdr:spPr>
        <a:xfrm>
          <a:off x="25812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25812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258127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26035</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3275" y="152400"/>
          <a:ext cx="6455410" cy="7524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609600</xdr:colOff>
      <xdr:row>0</xdr:row>
      <xdr:rowOff>152402</xdr:rowOff>
    </xdr:from>
    <xdr:to>
      <xdr:col>12</xdr:col>
      <xdr:colOff>235585</xdr:colOff>
      <xdr:row>4</xdr:row>
      <xdr:rowOff>104775</xdr:rowOff>
    </xdr:to>
    <xdr:pic>
      <xdr:nvPicPr>
        <xdr:cNvPr id="2"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152402"/>
          <a:ext cx="5645785" cy="7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2" name="Shape 3"/>
        <xdr:cNvSpPr txBox="1"/>
      </xdr:nvSpPr>
      <xdr:spPr>
        <a:xfrm>
          <a:off x="23717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6" name="Shape 3"/>
        <xdr:cNvSpPr txBox="1"/>
      </xdr:nvSpPr>
      <xdr:spPr>
        <a:xfrm>
          <a:off x="17049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8" name="Shape 3"/>
        <xdr:cNvSpPr txBox="1"/>
      </xdr:nvSpPr>
      <xdr:spPr>
        <a:xfrm>
          <a:off x="17049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9" name="Shape 3"/>
        <xdr:cNvSpPr txBox="1"/>
      </xdr:nvSpPr>
      <xdr:spPr>
        <a:xfrm>
          <a:off x="170497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197485</xdr:colOff>
      <xdr:row>4</xdr:row>
      <xdr:rowOff>104775</xdr:rowOff>
    </xdr:to>
    <xdr:pic>
      <xdr:nvPicPr>
        <xdr:cNvPr id="10"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152400"/>
          <a:ext cx="662686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14001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140017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140017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49319</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3450" y="152400"/>
          <a:ext cx="5760085" cy="82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6" name="Shape 3"/>
        <xdr:cNvSpPr txBox="1"/>
      </xdr:nvSpPr>
      <xdr:spPr>
        <a:xfrm>
          <a:off x="18764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18764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18764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197485</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75" y="152400"/>
          <a:ext cx="5760085"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18002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7" name="Shape 3"/>
        <xdr:cNvSpPr txBox="1"/>
      </xdr:nvSpPr>
      <xdr:spPr>
        <a:xfrm>
          <a:off x="18002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8" name="Shape 3"/>
        <xdr:cNvSpPr txBox="1"/>
      </xdr:nvSpPr>
      <xdr:spPr>
        <a:xfrm>
          <a:off x="18002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197485</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52400"/>
          <a:ext cx="6407785" cy="752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8" name="Shape 3"/>
        <xdr:cNvSpPr txBox="1"/>
      </xdr:nvSpPr>
      <xdr:spPr>
        <a:xfrm>
          <a:off x="18764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704850"/>
    <xdr:sp macro="" textlink="">
      <xdr:nvSpPr>
        <xdr:cNvPr id="5" name="Shape 3"/>
        <xdr:cNvSpPr txBox="1"/>
      </xdr:nvSpPr>
      <xdr:spPr>
        <a:xfrm>
          <a:off x="20669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7" name="Shape 3"/>
        <xdr:cNvSpPr txBox="1"/>
      </xdr:nvSpPr>
      <xdr:spPr>
        <a:xfrm>
          <a:off x="20669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13</xdr:col>
      <xdr:colOff>197485</xdr:colOff>
      <xdr:row>4</xdr:row>
      <xdr:rowOff>104775</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152400"/>
          <a:ext cx="5760085" cy="752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5" name="Shape 3"/>
        <xdr:cNvSpPr txBox="1"/>
      </xdr:nvSpPr>
      <xdr:spPr>
        <a:xfrm>
          <a:off x="1685925" y="133350"/>
          <a:ext cx="1143000" cy="7048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1</xdr:col>
      <xdr:colOff>714375</xdr:colOff>
      <xdr:row>0</xdr:row>
      <xdr:rowOff>133350</xdr:rowOff>
    </xdr:from>
    <xdr:ext cx="1143000" cy="333375"/>
    <xdr:sp macro="" textlink="">
      <xdr:nvSpPr>
        <xdr:cNvPr id="6" name="Shape 3"/>
        <xdr:cNvSpPr txBox="1"/>
      </xdr:nvSpPr>
      <xdr:spPr>
        <a:xfrm>
          <a:off x="1685925" y="133350"/>
          <a:ext cx="1143000" cy="333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twoCellAnchor editAs="oneCell">
    <xdr:from>
      <xdr:col>4</xdr:col>
      <xdr:colOff>609600</xdr:colOff>
      <xdr:row>0</xdr:row>
      <xdr:rowOff>152400</xdr:rowOff>
    </xdr:from>
    <xdr:to>
      <xdr:col>12</xdr:col>
      <xdr:colOff>35560</xdr:colOff>
      <xdr:row>4</xdr:row>
      <xdr:rowOff>104775</xdr:rowOff>
    </xdr:to>
    <xdr:pic>
      <xdr:nvPicPr>
        <xdr:cNvPr id="7"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4425" y="152400"/>
          <a:ext cx="5760085" cy="7524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abSelected="1" workbookViewId="0">
      <selection activeCell="B7" sqref="B7"/>
    </sheetView>
  </sheetViews>
  <sheetFormatPr defaultRowHeight="14.25" x14ac:dyDescent="0.2"/>
  <cols>
    <col min="1" max="1" width="16.25" customWidth="1"/>
    <col min="2" max="2" width="40.625" customWidth="1"/>
    <col min="3" max="3" width="9.25" customWidth="1"/>
    <col min="4" max="4" width="13.625" customWidth="1"/>
    <col min="5" max="5" width="9.5" customWidth="1"/>
    <col min="8" max="8" width="10.625" customWidth="1"/>
    <col min="12" max="12" width="15.25" customWidth="1"/>
    <col min="15" max="15" width="11.125" customWidth="1"/>
    <col min="16" max="16" width="13.25" customWidth="1"/>
    <col min="17" max="17" width="17.375" customWidth="1"/>
    <col min="18" max="18" width="10.75" customWidth="1"/>
    <col min="19" max="19" width="11.5"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222" t="s">
        <v>1630</v>
      </c>
      <c r="B6" s="223"/>
      <c r="C6" s="223"/>
      <c r="D6" s="223"/>
      <c r="E6" s="223"/>
      <c r="F6" s="223"/>
      <c r="G6" s="223"/>
      <c r="H6" s="223"/>
      <c r="I6" s="223"/>
      <c r="J6" s="223"/>
      <c r="K6" s="223"/>
      <c r="L6" s="223"/>
      <c r="M6" s="223"/>
      <c r="N6" s="223"/>
      <c r="O6" s="223"/>
      <c r="P6" s="223"/>
      <c r="Q6" s="223"/>
      <c r="R6" s="223"/>
      <c r="S6" s="224"/>
    </row>
    <row r="7" spans="1:19" s="276" customFormat="1" ht="31.5" x14ac:dyDescent="0.2">
      <c r="A7" s="61" t="s">
        <v>1</v>
      </c>
      <c r="B7" s="61" t="s">
        <v>2</v>
      </c>
      <c r="C7" s="61" t="s">
        <v>3</v>
      </c>
      <c r="D7" s="61" t="s">
        <v>4</v>
      </c>
      <c r="E7" s="61" t="s">
        <v>5</v>
      </c>
      <c r="F7" s="61" t="s">
        <v>9</v>
      </c>
      <c r="G7" s="61" t="s">
        <v>102</v>
      </c>
      <c r="H7" s="61" t="s">
        <v>6</v>
      </c>
      <c r="I7" s="61" t="s">
        <v>526</v>
      </c>
      <c r="J7" s="61" t="s">
        <v>10</v>
      </c>
      <c r="K7" s="61" t="s">
        <v>486</v>
      </c>
      <c r="L7" s="61" t="s">
        <v>467</v>
      </c>
      <c r="M7" s="61" t="s">
        <v>7</v>
      </c>
      <c r="N7" s="61" t="s">
        <v>469</v>
      </c>
      <c r="O7" s="61" t="s">
        <v>8</v>
      </c>
      <c r="P7" s="61" t="s">
        <v>468</v>
      </c>
      <c r="Q7" s="61" t="s">
        <v>478</v>
      </c>
      <c r="R7" s="61" t="s">
        <v>476</v>
      </c>
      <c r="S7" s="61" t="s">
        <v>477</v>
      </c>
    </row>
    <row r="8" spans="1:19" x14ac:dyDescent="0.2">
      <c r="A8" s="226" t="s">
        <v>365</v>
      </c>
      <c r="B8" s="227"/>
      <c r="C8" s="227"/>
      <c r="D8" s="227"/>
      <c r="E8" s="227"/>
      <c r="F8" s="227"/>
      <c r="G8" s="227"/>
      <c r="H8" s="227"/>
      <c r="I8" s="227"/>
      <c r="J8" s="227"/>
      <c r="K8" s="227"/>
      <c r="L8" s="227"/>
      <c r="M8" s="227"/>
      <c r="N8" s="227"/>
      <c r="O8" s="227"/>
      <c r="P8" s="227"/>
      <c r="Q8" s="227"/>
      <c r="R8" s="227"/>
      <c r="S8" s="227"/>
    </row>
    <row r="9" spans="1:19" ht="15" customHeight="1" x14ac:dyDescent="0.2">
      <c r="A9" s="231" t="s">
        <v>1632</v>
      </c>
      <c r="B9" s="238" t="s">
        <v>170</v>
      </c>
      <c r="C9" s="231" t="s">
        <v>98</v>
      </c>
      <c r="D9" s="231">
        <v>15</v>
      </c>
      <c r="E9" s="238"/>
      <c r="F9" s="238"/>
      <c r="G9" s="238"/>
      <c r="H9" s="238"/>
      <c r="I9" s="238"/>
      <c r="J9" s="238"/>
      <c r="K9" s="238"/>
      <c r="L9" s="238"/>
      <c r="M9" s="232"/>
      <c r="N9" s="232"/>
      <c r="O9" s="231">
        <v>15</v>
      </c>
      <c r="P9" s="231" t="s">
        <v>522</v>
      </c>
      <c r="Q9" s="239" t="s">
        <v>1241</v>
      </c>
      <c r="R9" s="234">
        <v>826</v>
      </c>
      <c r="S9" s="240">
        <f>D9*R9</f>
        <v>12390</v>
      </c>
    </row>
    <row r="10" spans="1:19" ht="15" customHeight="1" x14ac:dyDescent="0.2">
      <c r="A10" s="231" t="s">
        <v>1632</v>
      </c>
      <c r="B10" s="238" t="s">
        <v>457</v>
      </c>
      <c r="C10" s="231" t="s">
        <v>98</v>
      </c>
      <c r="D10" s="231">
        <v>14</v>
      </c>
      <c r="E10" s="238"/>
      <c r="F10" s="238"/>
      <c r="G10" s="238"/>
      <c r="H10" s="238"/>
      <c r="I10" s="238"/>
      <c r="J10" s="238"/>
      <c r="K10" s="238"/>
      <c r="L10" s="238"/>
      <c r="M10" s="232"/>
      <c r="N10" s="232"/>
      <c r="O10" s="231">
        <v>14</v>
      </c>
      <c r="P10" s="231" t="s">
        <v>522</v>
      </c>
      <c r="Q10" s="239" t="s">
        <v>1240</v>
      </c>
      <c r="R10" s="241">
        <v>6180</v>
      </c>
      <c r="S10" s="240">
        <f>D10*R10</f>
        <v>86520</v>
      </c>
    </row>
    <row r="11" spans="1:19" ht="24" x14ac:dyDescent="0.2">
      <c r="A11" s="231" t="s">
        <v>1632</v>
      </c>
      <c r="B11" s="238" t="s">
        <v>459</v>
      </c>
      <c r="C11" s="231" t="s">
        <v>98</v>
      </c>
      <c r="D11" s="231">
        <v>45</v>
      </c>
      <c r="E11" s="238"/>
      <c r="F11" s="238"/>
      <c r="G11" s="238"/>
      <c r="H11" s="238"/>
      <c r="I11" s="238"/>
      <c r="J11" s="238"/>
      <c r="K11" s="238"/>
      <c r="L11" s="238"/>
      <c r="M11" s="232">
        <v>10</v>
      </c>
      <c r="N11" s="232"/>
      <c r="O11" s="231">
        <v>55</v>
      </c>
      <c r="P11" s="231" t="s">
        <v>522</v>
      </c>
      <c r="Q11" s="239" t="s">
        <v>1240</v>
      </c>
      <c r="R11" s="241">
        <v>6100</v>
      </c>
      <c r="S11" s="240">
        <v>335500</v>
      </c>
    </row>
    <row r="12" spans="1:19" ht="15" customHeight="1" x14ac:dyDescent="0.2">
      <c r="A12" s="231" t="s">
        <v>1632</v>
      </c>
      <c r="B12" s="238" t="s">
        <v>458</v>
      </c>
      <c r="C12" s="231" t="s">
        <v>98</v>
      </c>
      <c r="D12" s="231">
        <v>10</v>
      </c>
      <c r="E12" s="238"/>
      <c r="F12" s="238"/>
      <c r="G12" s="238"/>
      <c r="H12" s="238"/>
      <c r="I12" s="238"/>
      <c r="J12" s="238"/>
      <c r="K12" s="238"/>
      <c r="L12" s="238"/>
      <c r="M12" s="232"/>
      <c r="N12" s="232"/>
      <c r="O12" s="231">
        <v>10</v>
      </c>
      <c r="P12" s="231" t="s">
        <v>522</v>
      </c>
      <c r="Q12" s="239" t="s">
        <v>1241</v>
      </c>
      <c r="R12" s="241">
        <v>7160</v>
      </c>
      <c r="S12" s="240">
        <f t="shared" ref="S12:S14" si="0">D12*R12</f>
        <v>71600</v>
      </c>
    </row>
    <row r="13" spans="1:19" ht="24" x14ac:dyDescent="0.2">
      <c r="A13" s="231" t="s">
        <v>1632</v>
      </c>
      <c r="B13" s="238" t="s">
        <v>460</v>
      </c>
      <c r="C13" s="231" t="s">
        <v>98</v>
      </c>
      <c r="D13" s="231">
        <v>30</v>
      </c>
      <c r="E13" s="238"/>
      <c r="F13" s="238"/>
      <c r="G13" s="238"/>
      <c r="H13" s="238"/>
      <c r="I13" s="238"/>
      <c r="J13" s="238"/>
      <c r="K13" s="238"/>
      <c r="L13" s="238"/>
      <c r="M13" s="232"/>
      <c r="N13" s="232"/>
      <c r="O13" s="231">
        <v>30</v>
      </c>
      <c r="P13" s="231" t="s">
        <v>522</v>
      </c>
      <c r="Q13" s="239" t="s">
        <v>1240</v>
      </c>
      <c r="R13" s="241">
        <v>7150</v>
      </c>
      <c r="S13" s="240">
        <f t="shared" si="0"/>
        <v>214500</v>
      </c>
    </row>
    <row r="14" spans="1:19" ht="15" customHeight="1" x14ac:dyDescent="0.2">
      <c r="A14" s="231" t="s">
        <v>1632</v>
      </c>
      <c r="B14" s="238" t="s">
        <v>461</v>
      </c>
      <c r="C14" s="231" t="s">
        <v>98</v>
      </c>
      <c r="D14" s="231">
        <v>11</v>
      </c>
      <c r="E14" s="238"/>
      <c r="F14" s="238"/>
      <c r="G14" s="238"/>
      <c r="H14" s="238"/>
      <c r="I14" s="238"/>
      <c r="J14" s="238"/>
      <c r="K14" s="238"/>
      <c r="L14" s="238"/>
      <c r="M14" s="232"/>
      <c r="N14" s="232"/>
      <c r="O14" s="231">
        <v>11</v>
      </c>
      <c r="P14" s="231" t="s">
        <v>522</v>
      </c>
      <c r="Q14" s="239" t="s">
        <v>1241</v>
      </c>
      <c r="R14" s="241">
        <v>5480</v>
      </c>
      <c r="S14" s="240">
        <f t="shared" si="0"/>
        <v>60280</v>
      </c>
    </row>
    <row r="15" spans="1:19" ht="15" customHeight="1" x14ac:dyDescent="0.2">
      <c r="A15" s="231" t="s">
        <v>1632</v>
      </c>
      <c r="B15" s="238" t="s">
        <v>462</v>
      </c>
      <c r="C15" s="231" t="s">
        <v>98</v>
      </c>
      <c r="D15" s="231">
        <v>36</v>
      </c>
      <c r="E15" s="238"/>
      <c r="F15" s="238"/>
      <c r="G15" s="238"/>
      <c r="H15" s="238"/>
      <c r="I15" s="238"/>
      <c r="J15" s="238"/>
      <c r="K15" s="238"/>
      <c r="L15" s="238"/>
      <c r="M15" s="232">
        <v>10</v>
      </c>
      <c r="N15" s="232"/>
      <c r="O15" s="231">
        <v>46</v>
      </c>
      <c r="P15" s="231" t="s">
        <v>522</v>
      </c>
      <c r="Q15" s="239" t="s">
        <v>1240</v>
      </c>
      <c r="R15" s="241">
        <v>4841</v>
      </c>
      <c r="S15" s="240">
        <v>222686</v>
      </c>
    </row>
    <row r="16" spans="1:19" ht="15" customHeight="1" x14ac:dyDescent="0.2">
      <c r="A16" s="231" t="s">
        <v>1632</v>
      </c>
      <c r="B16" s="238" t="s">
        <v>171</v>
      </c>
      <c r="C16" s="231" t="s">
        <v>98</v>
      </c>
      <c r="D16" s="231">
        <v>69</v>
      </c>
      <c r="E16" s="238"/>
      <c r="F16" s="238"/>
      <c r="G16" s="238"/>
      <c r="H16" s="238"/>
      <c r="I16" s="238"/>
      <c r="J16" s="238"/>
      <c r="K16" s="238"/>
      <c r="L16" s="238"/>
      <c r="M16" s="232">
        <v>10</v>
      </c>
      <c r="N16" s="232"/>
      <c r="O16" s="231">
        <v>79</v>
      </c>
      <c r="P16" s="231" t="s">
        <v>522</v>
      </c>
      <c r="Q16" s="239" t="s">
        <v>1241</v>
      </c>
      <c r="R16" s="241">
        <v>534.47</v>
      </c>
      <c r="S16" s="240">
        <v>42223.13</v>
      </c>
    </row>
    <row r="17" spans="1:19" ht="15" customHeight="1" x14ac:dyDescent="0.2">
      <c r="A17" s="231" t="s">
        <v>1632</v>
      </c>
      <c r="B17" s="238" t="s">
        <v>172</v>
      </c>
      <c r="C17" s="231" t="s">
        <v>98</v>
      </c>
      <c r="D17" s="231">
        <v>40</v>
      </c>
      <c r="E17" s="238"/>
      <c r="F17" s="238"/>
      <c r="G17" s="238"/>
      <c r="H17" s="238"/>
      <c r="I17" s="238"/>
      <c r="J17" s="238"/>
      <c r="K17" s="238"/>
      <c r="L17" s="238"/>
      <c r="M17" s="232">
        <v>5</v>
      </c>
      <c r="N17" s="232"/>
      <c r="O17" s="231">
        <v>45</v>
      </c>
      <c r="P17" s="231" t="s">
        <v>522</v>
      </c>
      <c r="Q17" s="239" t="s">
        <v>1241</v>
      </c>
      <c r="R17" s="241">
        <v>1595</v>
      </c>
      <c r="S17" s="240">
        <v>71775</v>
      </c>
    </row>
    <row r="18" spans="1:19" ht="15" customHeight="1" x14ac:dyDescent="0.2">
      <c r="A18" s="231" t="s">
        <v>1632</v>
      </c>
      <c r="B18" s="230" t="s">
        <v>173</v>
      </c>
      <c r="C18" s="231" t="s">
        <v>98</v>
      </c>
      <c r="D18" s="231">
        <v>5</v>
      </c>
      <c r="E18" s="238"/>
      <c r="F18" s="238"/>
      <c r="G18" s="238"/>
      <c r="H18" s="238"/>
      <c r="I18" s="238"/>
      <c r="J18" s="238"/>
      <c r="K18" s="238"/>
      <c r="L18" s="238"/>
      <c r="M18" s="232"/>
      <c r="N18" s="232"/>
      <c r="O18" s="231">
        <v>5</v>
      </c>
      <c r="P18" s="231" t="s">
        <v>522</v>
      </c>
      <c r="Q18" s="239" t="s">
        <v>1241</v>
      </c>
      <c r="R18" s="241">
        <v>1630</v>
      </c>
      <c r="S18" s="240">
        <f>R18*O18</f>
        <v>8150</v>
      </c>
    </row>
  </sheetData>
  <mergeCells count="5">
    <mergeCell ref="A8:S8"/>
    <mergeCell ref="A6:S6"/>
    <mergeCell ref="R1:R5"/>
    <mergeCell ref="S1:S5"/>
    <mergeCell ref="Q1:Q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A6" sqref="A6:S6"/>
    </sheetView>
  </sheetViews>
  <sheetFormatPr defaultRowHeight="14.25" x14ac:dyDescent="0.2"/>
  <cols>
    <col min="1" max="1" width="12.75" customWidth="1"/>
    <col min="2" max="2" width="19.625" customWidth="1"/>
    <col min="3" max="3" width="15.25" customWidth="1"/>
    <col min="4" max="4" width="14.75" customWidth="1"/>
    <col min="5" max="5" width="12.25" customWidth="1"/>
    <col min="12" max="12" width="14" customWidth="1"/>
    <col min="15" max="15" width="13.875" customWidth="1"/>
    <col min="16" max="16" width="12.25" customWidth="1"/>
    <col min="17" max="17" width="9.75" customWidth="1"/>
    <col min="18" max="18" width="11.5" customWidth="1"/>
    <col min="19" max="19" width="12.62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63.7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495</v>
      </c>
      <c r="P7" s="57" t="s">
        <v>468</v>
      </c>
      <c r="Q7" s="57" t="s">
        <v>478</v>
      </c>
      <c r="R7" s="57" t="s">
        <v>496</v>
      </c>
      <c r="S7" s="57" t="s">
        <v>494</v>
      </c>
    </row>
    <row r="8" spans="1:19" x14ac:dyDescent="0.2">
      <c r="A8" s="199" t="s">
        <v>488</v>
      </c>
      <c r="B8" s="200"/>
      <c r="C8" s="200"/>
      <c r="D8" s="200"/>
      <c r="E8" s="200"/>
      <c r="F8" s="200"/>
      <c r="G8" s="200"/>
      <c r="H8" s="200"/>
      <c r="I8" s="200"/>
      <c r="J8" s="200"/>
      <c r="K8" s="200"/>
      <c r="L8" s="200"/>
      <c r="M8" s="200"/>
      <c r="N8" s="200"/>
      <c r="O8" s="200"/>
      <c r="P8" s="200"/>
      <c r="Q8" s="200"/>
      <c r="R8" s="200"/>
      <c r="S8" s="200"/>
    </row>
    <row r="9" spans="1:19" ht="25.5" x14ac:dyDescent="0.2">
      <c r="A9" s="207" t="s">
        <v>1649</v>
      </c>
      <c r="B9" s="33" t="s">
        <v>489</v>
      </c>
      <c r="C9" s="20" t="s">
        <v>109</v>
      </c>
      <c r="D9" s="20"/>
      <c r="E9" s="20"/>
      <c r="F9" s="20"/>
      <c r="G9" s="20"/>
      <c r="H9" s="20"/>
      <c r="I9" s="20"/>
      <c r="J9" s="20"/>
      <c r="K9" s="20"/>
      <c r="L9" s="20"/>
      <c r="M9" s="20">
        <v>7</v>
      </c>
      <c r="N9" s="20"/>
      <c r="O9" s="20">
        <f>SUM(D9:N9)</f>
        <v>7</v>
      </c>
      <c r="P9" s="20" t="s">
        <v>108</v>
      </c>
      <c r="Q9" s="20" t="s">
        <v>1241</v>
      </c>
      <c r="R9" s="34">
        <v>109.9</v>
      </c>
      <c r="S9" s="34">
        <f>O9*R9</f>
        <v>769.30000000000007</v>
      </c>
    </row>
    <row r="10" spans="1:19" ht="25.5" x14ac:dyDescent="0.2">
      <c r="A10" s="207"/>
      <c r="B10" s="19" t="s">
        <v>493</v>
      </c>
      <c r="C10" s="20" t="s">
        <v>109</v>
      </c>
      <c r="D10" s="20"/>
      <c r="E10" s="20"/>
      <c r="F10" s="20"/>
      <c r="G10" s="20"/>
      <c r="H10" s="20"/>
      <c r="I10" s="20"/>
      <c r="J10" s="20"/>
      <c r="K10" s="20"/>
      <c r="L10" s="20"/>
      <c r="M10" s="20">
        <v>1</v>
      </c>
      <c r="N10" s="20"/>
      <c r="O10" s="20">
        <f>SUM(D10:N10)</f>
        <v>1</v>
      </c>
      <c r="P10" s="20" t="s">
        <v>108</v>
      </c>
      <c r="Q10" s="20" t="s">
        <v>1241</v>
      </c>
      <c r="R10" s="34">
        <v>79.900000000000006</v>
      </c>
      <c r="S10" s="34">
        <f>O10*R10</f>
        <v>79.900000000000006</v>
      </c>
    </row>
    <row r="11" spans="1:19" ht="25.5" x14ac:dyDescent="0.2">
      <c r="A11" s="207"/>
      <c r="B11" s="19" t="s">
        <v>491</v>
      </c>
      <c r="C11" s="20" t="s">
        <v>109</v>
      </c>
      <c r="D11" s="20"/>
      <c r="E11" s="20">
        <v>1</v>
      </c>
      <c r="F11" s="20">
        <v>2</v>
      </c>
      <c r="G11" s="20">
        <v>1</v>
      </c>
      <c r="H11" s="20"/>
      <c r="I11" s="20"/>
      <c r="J11" s="20">
        <v>3</v>
      </c>
      <c r="K11" s="20"/>
      <c r="L11" s="20"/>
      <c r="M11" s="20">
        <v>1</v>
      </c>
      <c r="N11" s="20"/>
      <c r="O11" s="20">
        <f>SUM(D11:N11)</f>
        <v>8</v>
      </c>
      <c r="P11" s="20" t="s">
        <v>108</v>
      </c>
      <c r="Q11" s="20" t="s">
        <v>1241</v>
      </c>
      <c r="R11" s="34">
        <v>149.9</v>
      </c>
      <c r="S11" s="34">
        <f>O11*R11</f>
        <v>1199.2</v>
      </c>
    </row>
    <row r="12" spans="1:19" ht="25.5" x14ac:dyDescent="0.2">
      <c r="A12" s="207"/>
      <c r="B12" s="19" t="s">
        <v>492</v>
      </c>
      <c r="C12" s="20" t="s">
        <v>109</v>
      </c>
      <c r="D12" s="20">
        <v>1</v>
      </c>
      <c r="E12" s="20"/>
      <c r="F12" s="20">
        <v>3</v>
      </c>
      <c r="G12" s="20">
        <v>4</v>
      </c>
      <c r="H12" s="20">
        <v>1</v>
      </c>
      <c r="I12" s="20"/>
      <c r="J12" s="20">
        <v>2</v>
      </c>
      <c r="K12" s="20">
        <v>1</v>
      </c>
      <c r="L12" s="20"/>
      <c r="M12" s="20">
        <v>3</v>
      </c>
      <c r="N12" s="20"/>
      <c r="O12" s="20">
        <f>SUM(D12:N12)</f>
        <v>15</v>
      </c>
      <c r="P12" s="20" t="s">
        <v>108</v>
      </c>
      <c r="Q12" s="20" t="s">
        <v>1241</v>
      </c>
      <c r="R12" s="34">
        <v>319.89999999999998</v>
      </c>
      <c r="S12" s="34">
        <f>O12*R12</f>
        <v>4798.5</v>
      </c>
    </row>
    <row r="13" spans="1:19" ht="25.5" x14ac:dyDescent="0.2">
      <c r="A13" s="207"/>
      <c r="B13" s="19" t="s">
        <v>490</v>
      </c>
      <c r="C13" s="20" t="s">
        <v>109</v>
      </c>
      <c r="D13" s="20">
        <v>1</v>
      </c>
      <c r="E13" s="20"/>
      <c r="F13" s="20"/>
      <c r="G13" s="20"/>
      <c r="H13" s="20"/>
      <c r="I13" s="20"/>
      <c r="J13" s="20"/>
      <c r="K13" s="20"/>
      <c r="L13" s="20"/>
      <c r="M13" s="20"/>
      <c r="N13" s="20"/>
      <c r="O13" s="20">
        <f>SUM(D13:N13)</f>
        <v>1</v>
      </c>
      <c r="P13" s="20" t="s">
        <v>108</v>
      </c>
      <c r="Q13" s="20" t="s">
        <v>1241</v>
      </c>
      <c r="R13" s="34">
        <v>1990</v>
      </c>
      <c r="S13" s="34">
        <f>O13*R13</f>
        <v>1990</v>
      </c>
    </row>
    <row r="14" spans="1:19" ht="15" x14ac:dyDescent="0.25">
      <c r="A14" s="1"/>
      <c r="B14" s="1"/>
      <c r="C14" s="1"/>
      <c r="D14" s="1"/>
      <c r="E14" s="1"/>
      <c r="F14" s="1"/>
      <c r="G14" s="1"/>
      <c r="H14" s="1"/>
      <c r="I14" s="1"/>
      <c r="J14" s="1"/>
      <c r="K14" s="1"/>
      <c r="L14" s="1"/>
      <c r="M14" s="1"/>
      <c r="N14" s="1"/>
      <c r="O14" s="1"/>
      <c r="P14" s="1"/>
      <c r="Q14" s="1"/>
      <c r="R14" s="35" t="s">
        <v>497</v>
      </c>
      <c r="S14" s="40">
        <f>SUM(S9+S10+S11+S12+S13)</f>
        <v>8836.9</v>
      </c>
    </row>
    <row r="15" spans="1:19" ht="15" x14ac:dyDescent="0.25">
      <c r="A15" s="1"/>
      <c r="B15" s="1"/>
      <c r="C15" s="1"/>
      <c r="D15" s="1"/>
      <c r="E15" s="1"/>
      <c r="F15" s="1"/>
      <c r="G15" s="1"/>
      <c r="H15" s="1"/>
      <c r="I15" s="1"/>
      <c r="J15" s="1"/>
      <c r="K15" s="1"/>
      <c r="L15" s="1"/>
      <c r="M15" s="1"/>
      <c r="N15" s="1"/>
      <c r="O15" s="1"/>
      <c r="P15" s="1"/>
      <c r="Q15" s="1"/>
      <c r="R15" s="35" t="s">
        <v>498</v>
      </c>
      <c r="S15" s="40">
        <f>S14*12</f>
        <v>106042.79999999999</v>
      </c>
    </row>
    <row r="16" spans="1:19" ht="15" x14ac:dyDescent="0.25">
      <c r="A16" s="1"/>
      <c r="B16" s="1"/>
      <c r="C16" s="1"/>
      <c r="D16" s="1"/>
      <c r="E16" s="1"/>
      <c r="F16" s="1"/>
      <c r="G16" s="1"/>
      <c r="H16" s="1"/>
      <c r="I16" s="1"/>
      <c r="J16" s="1"/>
      <c r="K16" s="1"/>
      <c r="L16" s="1"/>
      <c r="M16" s="1"/>
      <c r="N16" s="1"/>
      <c r="O16" s="1"/>
      <c r="P16" s="1"/>
      <c r="Q16" s="1"/>
      <c r="R16" s="1"/>
      <c r="S16" s="1"/>
    </row>
    <row r="17" spans="1:19" ht="15" x14ac:dyDescent="0.25">
      <c r="A17" s="1"/>
      <c r="B17" s="1"/>
      <c r="C17" s="1"/>
      <c r="D17" s="1"/>
      <c r="E17" s="1"/>
      <c r="F17" s="1"/>
      <c r="G17" s="1"/>
      <c r="H17" s="1"/>
      <c r="I17" s="1"/>
      <c r="J17" s="1"/>
      <c r="K17" s="1"/>
      <c r="L17" s="1"/>
      <c r="M17" s="1"/>
      <c r="N17" s="1"/>
      <c r="O17" s="1"/>
      <c r="P17" s="1"/>
      <c r="Q17" s="1"/>
      <c r="R17" s="1"/>
      <c r="S17" s="1"/>
    </row>
    <row r="18" spans="1:19" ht="15" x14ac:dyDescent="0.25">
      <c r="A18" s="1"/>
      <c r="B18" s="1"/>
      <c r="C18" s="1"/>
      <c r="D18" s="1"/>
      <c r="E18" s="1"/>
      <c r="F18" s="1"/>
      <c r="G18" s="1"/>
      <c r="H18" s="1"/>
      <c r="I18" s="1"/>
      <c r="J18" s="1"/>
      <c r="K18" s="1"/>
      <c r="L18" s="1"/>
      <c r="M18" s="1"/>
      <c r="N18" s="1"/>
      <c r="O18" s="1"/>
      <c r="P18" s="1"/>
      <c r="Q18" s="1"/>
      <c r="R18" s="1"/>
      <c r="S18" s="1"/>
    </row>
    <row r="19" spans="1:19" ht="15" x14ac:dyDescent="0.25">
      <c r="A19" s="1"/>
      <c r="B19" s="1"/>
      <c r="C19" s="1"/>
      <c r="D19" s="1"/>
      <c r="E19" s="1"/>
      <c r="F19" s="1"/>
      <c r="G19" s="1"/>
      <c r="H19" s="1"/>
      <c r="I19" s="1"/>
      <c r="J19" s="1"/>
      <c r="K19" s="1"/>
      <c r="L19" s="1"/>
      <c r="M19" s="1"/>
      <c r="N19" s="1"/>
      <c r="O19" s="1"/>
      <c r="P19" s="1"/>
      <c r="Q19" s="1"/>
      <c r="R19" s="1"/>
      <c r="S19" s="1"/>
    </row>
    <row r="20" spans="1:19" ht="15" x14ac:dyDescent="0.25">
      <c r="A20" s="1"/>
      <c r="B20" s="1"/>
      <c r="C20" s="1"/>
      <c r="D20" s="1"/>
      <c r="E20" s="1"/>
      <c r="F20" s="1"/>
      <c r="G20" s="1"/>
      <c r="H20" s="1"/>
      <c r="I20" s="1"/>
      <c r="J20" s="1"/>
      <c r="K20" s="1"/>
      <c r="L20" s="1"/>
      <c r="M20" s="1"/>
      <c r="N20" s="1"/>
      <c r="O20" s="1"/>
      <c r="P20" s="1"/>
      <c r="Q20" s="1"/>
      <c r="R20" s="1"/>
      <c r="S20" s="1"/>
    </row>
    <row r="21" spans="1:19" ht="15" x14ac:dyDescent="0.25">
      <c r="A21" s="1"/>
      <c r="B21" s="1"/>
      <c r="C21" s="1"/>
      <c r="D21" s="1"/>
      <c r="E21" s="1"/>
      <c r="F21" s="1"/>
      <c r="G21" s="1"/>
      <c r="H21" s="1"/>
      <c r="I21" s="1"/>
      <c r="J21" s="1"/>
      <c r="K21" s="1"/>
      <c r="L21" s="1"/>
      <c r="M21" s="1"/>
      <c r="N21" s="1"/>
      <c r="O21" s="1"/>
      <c r="P21" s="1"/>
      <c r="Q21" s="1"/>
      <c r="R21" s="1"/>
      <c r="S21" s="1"/>
    </row>
    <row r="22" spans="1:19" ht="15" x14ac:dyDescent="0.25">
      <c r="A22" s="1"/>
      <c r="B22" s="1"/>
      <c r="C22" s="1"/>
      <c r="D22" s="1"/>
      <c r="E22" s="1"/>
      <c r="F22" s="1"/>
      <c r="G22" s="1"/>
      <c r="H22" s="1"/>
      <c r="I22" s="1"/>
      <c r="J22" s="1"/>
      <c r="K22" s="1"/>
      <c r="L22" s="1"/>
      <c r="M22" s="1"/>
      <c r="N22" s="1"/>
      <c r="O22" s="1"/>
      <c r="P22" s="1"/>
      <c r="Q22" s="1"/>
      <c r="R22" s="1"/>
      <c r="S22" s="1"/>
    </row>
    <row r="23" spans="1:19" ht="15" x14ac:dyDescent="0.25">
      <c r="A23" s="1"/>
      <c r="B23" s="1"/>
      <c r="C23" s="1"/>
      <c r="D23" s="1"/>
      <c r="E23" s="1"/>
      <c r="F23" s="1"/>
      <c r="G23" s="1"/>
      <c r="H23" s="1"/>
      <c r="I23" s="1"/>
      <c r="J23" s="1"/>
      <c r="K23" s="1"/>
      <c r="L23" s="1"/>
      <c r="M23" s="1"/>
      <c r="N23" s="1"/>
      <c r="O23" s="1"/>
      <c r="P23" s="1"/>
      <c r="Q23" s="1"/>
      <c r="R23" s="1"/>
      <c r="S23" s="1"/>
    </row>
  </sheetData>
  <mergeCells count="6">
    <mergeCell ref="A9:A13"/>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D16" sqref="D16"/>
    </sheetView>
  </sheetViews>
  <sheetFormatPr defaultRowHeight="14.25" x14ac:dyDescent="0.2"/>
  <cols>
    <col min="1" max="1" width="17.625" customWidth="1"/>
    <col min="2" max="2" width="29.875" customWidth="1"/>
    <col min="3" max="3" width="11.25" customWidth="1"/>
    <col min="4" max="4" width="16.125" customWidth="1"/>
    <col min="5" max="5" width="14.125" customWidth="1"/>
    <col min="12" max="12" width="14.75" customWidth="1"/>
    <col min="17" max="17" width="10.25" customWidth="1"/>
    <col min="18" max="18" width="10.5" bestFit="1" customWidth="1"/>
    <col min="19" max="19" width="12"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509</v>
      </c>
      <c r="P7" s="57" t="s">
        <v>468</v>
      </c>
      <c r="Q7" s="57" t="s">
        <v>478</v>
      </c>
      <c r="R7" s="57" t="s">
        <v>511</v>
      </c>
      <c r="S7" s="57" t="s">
        <v>510</v>
      </c>
    </row>
    <row r="8" spans="1:19" x14ac:dyDescent="0.2">
      <c r="A8" s="199" t="s">
        <v>542</v>
      </c>
      <c r="B8" s="200"/>
      <c r="C8" s="200"/>
      <c r="D8" s="200"/>
      <c r="E8" s="200"/>
      <c r="F8" s="200"/>
      <c r="G8" s="200"/>
      <c r="H8" s="200"/>
      <c r="I8" s="200"/>
      <c r="J8" s="200"/>
      <c r="K8" s="200"/>
      <c r="L8" s="200"/>
      <c r="M8" s="200"/>
      <c r="N8" s="200"/>
      <c r="O8" s="200"/>
      <c r="P8" s="200"/>
      <c r="Q8" s="200"/>
      <c r="R8" s="200"/>
      <c r="S8" s="200"/>
    </row>
    <row r="9" spans="1:19" ht="144.75" customHeight="1" x14ac:dyDescent="0.2">
      <c r="A9" s="187" t="s">
        <v>1639</v>
      </c>
      <c r="B9" s="33" t="s">
        <v>512</v>
      </c>
      <c r="C9" s="20" t="s">
        <v>109</v>
      </c>
      <c r="D9" s="20">
        <v>12</v>
      </c>
      <c r="E9" s="20"/>
      <c r="F9" s="20"/>
      <c r="G9" s="20"/>
      <c r="H9" s="20"/>
      <c r="I9" s="20"/>
      <c r="J9" s="20"/>
      <c r="K9" s="20"/>
      <c r="L9" s="20"/>
      <c r="M9" s="20"/>
      <c r="N9" s="20"/>
      <c r="O9" s="20">
        <v>12</v>
      </c>
      <c r="P9" s="20" t="s">
        <v>111</v>
      </c>
      <c r="Q9" s="20" t="s">
        <v>1241</v>
      </c>
      <c r="R9" s="109">
        <v>683.33</v>
      </c>
      <c r="S9" s="109">
        <v>8199.9599999999991</v>
      </c>
    </row>
    <row r="10" spans="1:19" ht="165.75" customHeight="1" x14ac:dyDescent="0.2">
      <c r="A10" s="187" t="s">
        <v>1638</v>
      </c>
      <c r="B10" s="33" t="s">
        <v>541</v>
      </c>
      <c r="C10" s="20" t="s">
        <v>109</v>
      </c>
      <c r="D10" s="20">
        <v>12</v>
      </c>
      <c r="E10" s="9"/>
      <c r="F10" s="9"/>
      <c r="G10" s="9"/>
      <c r="H10" s="9"/>
      <c r="I10" s="9"/>
      <c r="J10" s="9"/>
      <c r="K10" s="9"/>
      <c r="L10" s="9"/>
      <c r="M10" s="9"/>
      <c r="N10" s="9"/>
      <c r="O10" s="20">
        <v>12</v>
      </c>
      <c r="P10" s="20" t="s">
        <v>503</v>
      </c>
      <c r="Q10" s="20" t="s">
        <v>1241</v>
      </c>
      <c r="R10" s="109">
        <v>905</v>
      </c>
      <c r="S10" s="109">
        <v>10860</v>
      </c>
    </row>
  </sheetData>
  <mergeCells count="5">
    <mergeCell ref="A8:S8"/>
    <mergeCell ref="A6:S6"/>
    <mergeCell ref="Q1:Q5"/>
    <mergeCell ref="R1:R5"/>
    <mergeCell ref="S1:S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2"/>
  <sheetViews>
    <sheetView workbookViewId="0">
      <selection activeCell="A6" sqref="A6:S6"/>
    </sheetView>
  </sheetViews>
  <sheetFormatPr defaultRowHeight="14.25" x14ac:dyDescent="0.2"/>
  <cols>
    <col min="1" max="1" width="16.5" customWidth="1"/>
    <col min="2" max="2" width="28.375" customWidth="1"/>
    <col min="4" max="4" width="13" customWidth="1"/>
    <col min="5" max="5" width="17.75" customWidth="1"/>
    <col min="12" max="12" width="13.5" customWidth="1"/>
    <col min="16" max="16" width="12.5" customWidth="1"/>
    <col min="17" max="17" width="10.875" customWidth="1"/>
    <col min="18" max="18" width="9.375" bestFit="1" customWidth="1"/>
    <col min="19" max="19" width="12"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509</v>
      </c>
      <c r="P7" s="57" t="s">
        <v>468</v>
      </c>
      <c r="Q7" s="57" t="s">
        <v>478</v>
      </c>
      <c r="R7" s="57" t="s">
        <v>511</v>
      </c>
      <c r="S7" s="57" t="s">
        <v>518</v>
      </c>
    </row>
    <row r="8" spans="1:19" x14ac:dyDescent="0.2">
      <c r="A8" s="199" t="s">
        <v>517</v>
      </c>
      <c r="B8" s="200"/>
      <c r="C8" s="200"/>
      <c r="D8" s="200"/>
      <c r="E8" s="200"/>
      <c r="F8" s="200"/>
      <c r="G8" s="200"/>
      <c r="H8" s="200"/>
      <c r="I8" s="200"/>
      <c r="J8" s="200"/>
      <c r="K8" s="200"/>
      <c r="L8" s="200"/>
      <c r="M8" s="200"/>
      <c r="N8" s="200"/>
      <c r="O8" s="200"/>
      <c r="P8" s="200"/>
      <c r="Q8" s="200"/>
      <c r="R8" s="200"/>
      <c r="S8" s="200"/>
    </row>
    <row r="9" spans="1:19" x14ac:dyDescent="0.2">
      <c r="A9" s="189" t="s">
        <v>1650</v>
      </c>
      <c r="B9" s="84" t="s">
        <v>1435</v>
      </c>
      <c r="C9" s="20" t="s">
        <v>98</v>
      </c>
      <c r="D9" s="20">
        <v>30</v>
      </c>
      <c r="E9" s="20"/>
      <c r="F9" s="20"/>
      <c r="G9" s="42"/>
      <c r="H9" s="42"/>
      <c r="I9" s="20"/>
      <c r="J9" s="20"/>
      <c r="K9" s="20"/>
      <c r="L9" s="20"/>
      <c r="M9" s="20"/>
      <c r="N9" s="20"/>
      <c r="O9" s="20">
        <v>30</v>
      </c>
      <c r="P9" s="20" t="s">
        <v>110</v>
      </c>
      <c r="Q9" s="20" t="s">
        <v>1241</v>
      </c>
      <c r="R9" s="161">
        <v>23.986666666666665</v>
      </c>
      <c r="S9" s="130">
        <v>719.7</v>
      </c>
    </row>
    <row r="10" spans="1:19" x14ac:dyDescent="0.2">
      <c r="A10" s="189" t="s">
        <v>1650</v>
      </c>
      <c r="B10" s="84" t="s">
        <v>1436</v>
      </c>
      <c r="C10" s="20" t="s">
        <v>466</v>
      </c>
      <c r="D10" s="20">
        <v>300</v>
      </c>
      <c r="E10" s="20"/>
      <c r="F10" s="20"/>
      <c r="G10" s="42"/>
      <c r="H10" s="42"/>
      <c r="I10" s="20"/>
      <c r="J10" s="20"/>
      <c r="K10" s="20"/>
      <c r="L10" s="20"/>
      <c r="M10" s="20"/>
      <c r="N10" s="20"/>
      <c r="O10" s="20">
        <f>SUM(D10+E10+F10+G10+H10+I10+J10+K10+L10+M10)</f>
        <v>300</v>
      </c>
      <c r="P10" s="20" t="s">
        <v>110</v>
      </c>
      <c r="Q10" s="20" t="s">
        <v>1241</v>
      </c>
      <c r="R10" s="162">
        <v>17.143333333333331</v>
      </c>
      <c r="S10" s="130">
        <v>5142</v>
      </c>
    </row>
    <row r="11" spans="1:19" x14ac:dyDescent="0.2">
      <c r="A11" s="189" t="s">
        <v>1650</v>
      </c>
      <c r="B11" s="85" t="s">
        <v>1437</v>
      </c>
      <c r="C11" s="20" t="s">
        <v>466</v>
      </c>
      <c r="D11" s="20">
        <v>500</v>
      </c>
      <c r="E11" s="20"/>
      <c r="F11" s="20"/>
      <c r="G11" s="42"/>
      <c r="H11" s="42"/>
      <c r="I11" s="20"/>
      <c r="J11" s="20"/>
      <c r="K11" s="20"/>
      <c r="L11" s="20"/>
      <c r="M11" s="20"/>
      <c r="N11" s="20"/>
      <c r="O11" s="20">
        <f>SUM(D11+E11+F11+G11+H11+I11+J11+K11+L11+M11+N11)</f>
        <v>500</v>
      </c>
      <c r="P11" s="20" t="s">
        <v>110</v>
      </c>
      <c r="Q11" s="20" t="s">
        <v>1241</v>
      </c>
      <c r="R11" s="162">
        <v>16.476666666666667</v>
      </c>
      <c r="S11" s="130">
        <v>8240</v>
      </c>
    </row>
    <row r="12" spans="1:19" x14ac:dyDescent="0.2">
      <c r="A12" s="189" t="s">
        <v>1650</v>
      </c>
      <c r="B12" s="86" t="s">
        <v>1438</v>
      </c>
      <c r="C12" s="42" t="s">
        <v>98</v>
      </c>
      <c r="D12" s="98">
        <v>1300</v>
      </c>
      <c r="E12" s="9"/>
      <c r="F12" s="9"/>
      <c r="G12" s="42"/>
      <c r="H12" s="42"/>
      <c r="I12" s="9"/>
      <c r="J12" s="9"/>
      <c r="K12" s="9"/>
      <c r="L12" s="9"/>
      <c r="M12" s="9"/>
      <c r="N12" s="9"/>
      <c r="O12" s="98">
        <v>1300</v>
      </c>
      <c r="P12" s="20" t="s">
        <v>110</v>
      </c>
      <c r="Q12" s="20" t="s">
        <v>1241</v>
      </c>
      <c r="R12" s="162">
        <v>20.803333333333331</v>
      </c>
      <c r="S12" s="130">
        <v>27040</v>
      </c>
    </row>
    <row r="13" spans="1:19" x14ac:dyDescent="0.2">
      <c r="A13" s="189" t="s">
        <v>1651</v>
      </c>
      <c r="B13" s="85" t="s">
        <v>1439</v>
      </c>
      <c r="C13" s="42" t="s">
        <v>98</v>
      </c>
      <c r="D13" s="42">
        <v>100</v>
      </c>
      <c r="E13" s="9"/>
      <c r="F13" s="9"/>
      <c r="G13" s="42"/>
      <c r="H13" s="42"/>
      <c r="I13" s="9"/>
      <c r="J13" s="9"/>
      <c r="K13" s="9"/>
      <c r="L13" s="9"/>
      <c r="M13" s="9"/>
      <c r="N13" s="9"/>
      <c r="O13" s="42">
        <v>100</v>
      </c>
      <c r="P13" s="20" t="s">
        <v>110</v>
      </c>
      <c r="Q13" s="20" t="s">
        <v>1241</v>
      </c>
      <c r="R13" s="161">
        <v>129.66666666666666</v>
      </c>
      <c r="S13" s="130">
        <v>12967</v>
      </c>
    </row>
    <row r="14" spans="1:19" x14ac:dyDescent="0.2">
      <c r="A14" s="189" t="s">
        <v>1650</v>
      </c>
      <c r="B14" s="85" t="s">
        <v>1342</v>
      </c>
      <c r="C14" s="107" t="s">
        <v>1212</v>
      </c>
      <c r="D14" s="42"/>
      <c r="E14" s="9"/>
      <c r="F14" s="9"/>
      <c r="G14" s="42">
        <v>50</v>
      </c>
      <c r="H14" s="42">
        <v>100</v>
      </c>
      <c r="I14" s="9"/>
      <c r="J14" s="9"/>
      <c r="K14" s="9"/>
      <c r="L14" s="9"/>
      <c r="M14" s="9"/>
      <c r="N14" s="9"/>
      <c r="O14" s="42">
        <v>150</v>
      </c>
      <c r="P14" s="20" t="s">
        <v>111</v>
      </c>
      <c r="Q14" s="20" t="s">
        <v>1241</v>
      </c>
      <c r="R14" s="162">
        <v>8.69</v>
      </c>
      <c r="S14" s="130">
        <f>O14*R14</f>
        <v>1303.5</v>
      </c>
    </row>
    <row r="15" spans="1:19" x14ac:dyDescent="0.2">
      <c r="A15" s="189" t="s">
        <v>1650</v>
      </c>
      <c r="B15" s="85" t="s">
        <v>1343</v>
      </c>
      <c r="C15" s="107" t="s">
        <v>1212</v>
      </c>
      <c r="D15" s="42"/>
      <c r="E15" s="9"/>
      <c r="F15" s="9"/>
      <c r="G15" s="42">
        <v>132</v>
      </c>
      <c r="H15" s="42">
        <v>200</v>
      </c>
      <c r="I15" s="9"/>
      <c r="J15" s="9"/>
      <c r="K15" s="9"/>
      <c r="L15" s="9"/>
      <c r="M15" s="9"/>
      <c r="N15" s="9"/>
      <c r="O15" s="42">
        <v>332</v>
      </c>
      <c r="P15" s="20" t="s">
        <v>111</v>
      </c>
      <c r="Q15" s="20" t="s">
        <v>1241</v>
      </c>
      <c r="R15" s="162">
        <v>6.76</v>
      </c>
      <c r="S15" s="130">
        <f>O15*R15</f>
        <v>2244.3199999999997</v>
      </c>
    </row>
    <row r="16" spans="1:19" x14ac:dyDescent="0.2">
      <c r="A16" s="189" t="s">
        <v>1650</v>
      </c>
      <c r="B16" s="85" t="s">
        <v>1344</v>
      </c>
      <c r="C16" s="107" t="s">
        <v>1212</v>
      </c>
      <c r="D16" s="42"/>
      <c r="E16" s="9"/>
      <c r="F16" s="9"/>
      <c r="G16" s="42">
        <v>25</v>
      </c>
      <c r="H16" s="42">
        <v>230</v>
      </c>
      <c r="I16" s="9"/>
      <c r="J16" s="9"/>
      <c r="K16" s="9"/>
      <c r="L16" s="9"/>
      <c r="M16" s="9"/>
      <c r="N16" s="9"/>
      <c r="O16" s="42">
        <v>255</v>
      </c>
      <c r="P16" s="20" t="s">
        <v>111</v>
      </c>
      <c r="Q16" s="20" t="s">
        <v>1241</v>
      </c>
      <c r="R16" s="162">
        <v>5.4</v>
      </c>
      <c r="S16" s="130">
        <f>O16*R16</f>
        <v>1377</v>
      </c>
    </row>
    <row r="17" spans="1:19" x14ac:dyDescent="0.2">
      <c r="A17" s="189" t="s">
        <v>1650</v>
      </c>
      <c r="B17" s="85" t="s">
        <v>1345</v>
      </c>
      <c r="C17" s="107" t="s">
        <v>1212</v>
      </c>
      <c r="D17" s="42"/>
      <c r="E17" s="9"/>
      <c r="F17" s="9"/>
      <c r="G17" s="42">
        <v>25</v>
      </c>
      <c r="H17" s="42">
        <v>120</v>
      </c>
      <c r="I17" s="9"/>
      <c r="J17" s="9"/>
      <c r="K17" s="9"/>
      <c r="L17" s="9"/>
      <c r="M17" s="9"/>
      <c r="N17" s="9"/>
      <c r="O17" s="42">
        <v>145</v>
      </c>
      <c r="P17" s="20" t="s">
        <v>111</v>
      </c>
      <c r="Q17" s="20" t="s">
        <v>1241</v>
      </c>
      <c r="R17" s="162">
        <v>4.5199999999999996</v>
      </c>
      <c r="S17" s="130">
        <f>O17*R17</f>
        <v>655.4</v>
      </c>
    </row>
    <row r="18" spans="1:19" x14ac:dyDescent="0.2">
      <c r="A18" s="189" t="s">
        <v>1650</v>
      </c>
      <c r="B18" s="85" t="s">
        <v>1346</v>
      </c>
      <c r="C18" s="107" t="s">
        <v>1212</v>
      </c>
      <c r="D18" s="42"/>
      <c r="E18" s="9"/>
      <c r="F18" s="9"/>
      <c r="G18" s="42"/>
      <c r="H18" s="42">
        <v>45</v>
      </c>
      <c r="I18" s="9"/>
      <c r="J18" s="9"/>
      <c r="K18" s="9"/>
      <c r="L18" s="9"/>
      <c r="M18" s="9"/>
      <c r="N18" s="9"/>
      <c r="O18" s="42">
        <v>45</v>
      </c>
      <c r="P18" s="20" t="s">
        <v>111</v>
      </c>
      <c r="Q18" s="20" t="s">
        <v>1241</v>
      </c>
      <c r="R18" s="162">
        <v>5.33</v>
      </c>
      <c r="S18" s="130">
        <v>239.85</v>
      </c>
    </row>
    <row r="19" spans="1:19" x14ac:dyDescent="0.2">
      <c r="A19" s="189" t="s">
        <v>1650</v>
      </c>
      <c r="B19" s="85" t="s">
        <v>1445</v>
      </c>
      <c r="C19" s="111" t="s">
        <v>98</v>
      </c>
      <c r="D19" s="42"/>
      <c r="E19" s="9"/>
      <c r="F19" s="9"/>
      <c r="G19" s="42">
        <v>25</v>
      </c>
      <c r="H19" s="42"/>
      <c r="I19" s="9"/>
      <c r="J19" s="9"/>
      <c r="K19" s="9"/>
      <c r="L19" s="9"/>
      <c r="M19" s="9"/>
      <c r="N19" s="9"/>
      <c r="O19" s="42">
        <v>25</v>
      </c>
      <c r="P19" s="20" t="s">
        <v>111</v>
      </c>
      <c r="Q19" s="20" t="s">
        <v>1241</v>
      </c>
      <c r="R19" s="162">
        <v>5.33</v>
      </c>
      <c r="S19" s="130">
        <v>133.25</v>
      </c>
    </row>
    <row r="20" spans="1:19" x14ac:dyDescent="0.2">
      <c r="A20" s="189" t="s">
        <v>1650</v>
      </c>
      <c r="B20" s="23" t="s">
        <v>1164</v>
      </c>
      <c r="C20" s="42" t="s">
        <v>101</v>
      </c>
      <c r="D20" s="9"/>
      <c r="E20" s="9"/>
      <c r="F20" s="9"/>
      <c r="G20" s="42"/>
      <c r="H20" s="42"/>
      <c r="I20" s="9"/>
      <c r="J20" s="9"/>
      <c r="K20" s="9"/>
      <c r="L20" s="9"/>
      <c r="M20" s="87">
        <v>15</v>
      </c>
      <c r="N20" s="9"/>
      <c r="O20" s="87">
        <v>15</v>
      </c>
      <c r="P20" s="20" t="s">
        <v>108</v>
      </c>
      <c r="Q20" s="20" t="s">
        <v>1241</v>
      </c>
      <c r="R20" s="163">
        <v>8.59</v>
      </c>
      <c r="S20" s="130">
        <v>128.85</v>
      </c>
    </row>
    <row r="21" spans="1:19" x14ac:dyDescent="0.2">
      <c r="A21" s="189" t="s">
        <v>1650</v>
      </c>
      <c r="B21" s="23" t="s">
        <v>1347</v>
      </c>
      <c r="C21" s="42" t="s">
        <v>101</v>
      </c>
      <c r="D21" s="9"/>
      <c r="E21" s="9"/>
      <c r="F21" s="9"/>
      <c r="G21" s="42">
        <v>250</v>
      </c>
      <c r="H21" s="42">
        <v>200</v>
      </c>
      <c r="I21" s="9"/>
      <c r="J21" s="9"/>
      <c r="K21" s="9"/>
      <c r="L21" s="9"/>
      <c r="M21" s="87"/>
      <c r="N21" s="9"/>
      <c r="O21" s="87">
        <v>450</v>
      </c>
      <c r="P21" s="20" t="s">
        <v>111</v>
      </c>
      <c r="Q21" s="20" t="s">
        <v>1241</v>
      </c>
      <c r="R21" s="163">
        <v>8.32</v>
      </c>
      <c r="S21" s="130">
        <f>O21*R21</f>
        <v>3744</v>
      </c>
    </row>
    <row r="22" spans="1:19" x14ac:dyDescent="0.2">
      <c r="A22" s="189" t="s">
        <v>1650</v>
      </c>
      <c r="B22" s="23" t="s">
        <v>1165</v>
      </c>
      <c r="C22" s="42" t="s">
        <v>101</v>
      </c>
      <c r="D22" s="9"/>
      <c r="E22" s="9"/>
      <c r="F22" s="9"/>
      <c r="G22" s="42"/>
      <c r="H22" s="42"/>
      <c r="I22" s="9"/>
      <c r="J22" s="9"/>
      <c r="K22" s="9"/>
      <c r="L22" s="9"/>
      <c r="M22" s="87">
        <v>30</v>
      </c>
      <c r="N22" s="9"/>
      <c r="O22" s="87">
        <v>30</v>
      </c>
      <c r="P22" s="20" t="s">
        <v>108</v>
      </c>
      <c r="Q22" s="20" t="s">
        <v>1241</v>
      </c>
      <c r="R22" s="163">
        <v>9.98</v>
      </c>
      <c r="S22" s="130">
        <v>299.40000000000003</v>
      </c>
    </row>
    <row r="23" spans="1:19" x14ac:dyDescent="0.2">
      <c r="A23" s="189" t="s">
        <v>1650</v>
      </c>
      <c r="B23" s="23" t="s">
        <v>1348</v>
      </c>
      <c r="C23" s="42" t="s">
        <v>101</v>
      </c>
      <c r="D23" s="9"/>
      <c r="E23" s="9"/>
      <c r="F23" s="9"/>
      <c r="G23" s="42">
        <v>50</v>
      </c>
      <c r="H23" s="42">
        <v>40</v>
      </c>
      <c r="I23" s="9"/>
      <c r="J23" s="9"/>
      <c r="K23" s="9"/>
      <c r="L23" s="9"/>
      <c r="M23" s="87"/>
      <c r="N23" s="9"/>
      <c r="O23" s="87">
        <v>90</v>
      </c>
      <c r="P23" s="20" t="s">
        <v>111</v>
      </c>
      <c r="Q23" s="20" t="s">
        <v>1241</v>
      </c>
      <c r="R23" s="163">
        <v>15.03</v>
      </c>
      <c r="S23" s="130">
        <f>O23*R23</f>
        <v>1352.7</v>
      </c>
    </row>
    <row r="24" spans="1:19" x14ac:dyDescent="0.2">
      <c r="A24" s="189" t="s">
        <v>1650</v>
      </c>
      <c r="B24" s="23" t="s">
        <v>1166</v>
      </c>
      <c r="C24" s="42" t="s">
        <v>101</v>
      </c>
      <c r="D24" s="9"/>
      <c r="E24" s="9"/>
      <c r="F24" s="9"/>
      <c r="G24" s="42"/>
      <c r="H24" s="42"/>
      <c r="I24" s="9"/>
      <c r="J24" s="9"/>
      <c r="K24" s="9"/>
      <c r="L24" s="9"/>
      <c r="M24" s="87">
        <v>10</v>
      </c>
      <c r="N24" s="9"/>
      <c r="O24" s="87">
        <v>10</v>
      </c>
      <c r="P24" s="20" t="s">
        <v>108</v>
      </c>
      <c r="Q24" s="20" t="s">
        <v>1241</v>
      </c>
      <c r="R24" s="163">
        <v>3.95</v>
      </c>
      <c r="S24" s="130">
        <v>39.5</v>
      </c>
    </row>
    <row r="25" spans="1:19" x14ac:dyDescent="0.2">
      <c r="A25" s="189" t="s">
        <v>1650</v>
      </c>
      <c r="B25" s="23" t="s">
        <v>1349</v>
      </c>
      <c r="C25" s="42" t="s">
        <v>1212</v>
      </c>
      <c r="D25" s="9"/>
      <c r="E25" s="9"/>
      <c r="F25" s="9"/>
      <c r="G25" s="42"/>
      <c r="H25" s="42">
        <v>200</v>
      </c>
      <c r="I25" s="9"/>
      <c r="J25" s="9"/>
      <c r="K25" s="9"/>
      <c r="L25" s="9"/>
      <c r="M25" s="87"/>
      <c r="N25" s="9"/>
      <c r="O25" s="87">
        <v>200</v>
      </c>
      <c r="P25" s="20" t="s">
        <v>111</v>
      </c>
      <c r="Q25" s="20" t="s">
        <v>1241</v>
      </c>
      <c r="R25" s="163">
        <v>11</v>
      </c>
      <c r="S25" s="130">
        <v>2200</v>
      </c>
    </row>
    <row r="26" spans="1:19" x14ac:dyDescent="0.2">
      <c r="A26" s="189" t="s">
        <v>1650</v>
      </c>
      <c r="B26" s="23" t="s">
        <v>1350</v>
      </c>
      <c r="C26" s="42" t="s">
        <v>98</v>
      </c>
      <c r="D26" s="9"/>
      <c r="E26" s="9"/>
      <c r="F26" s="9"/>
      <c r="G26" s="42"/>
      <c r="H26" s="42">
        <v>600</v>
      </c>
      <c r="I26" s="9"/>
      <c r="J26" s="9"/>
      <c r="K26" s="9"/>
      <c r="L26" s="9"/>
      <c r="M26" s="87"/>
      <c r="N26" s="9"/>
      <c r="O26" s="87">
        <v>600</v>
      </c>
      <c r="P26" s="20" t="s">
        <v>111</v>
      </c>
      <c r="Q26" s="20" t="s">
        <v>1241</v>
      </c>
      <c r="R26" s="163">
        <v>3.53</v>
      </c>
      <c r="S26" s="130">
        <v>2118</v>
      </c>
    </row>
    <row r="27" spans="1:19" x14ac:dyDescent="0.2">
      <c r="A27" s="189" t="s">
        <v>1650</v>
      </c>
      <c r="B27" s="23" t="s">
        <v>1351</v>
      </c>
      <c r="C27" s="42" t="s">
        <v>1212</v>
      </c>
      <c r="D27" s="9"/>
      <c r="E27" s="9"/>
      <c r="F27" s="9"/>
      <c r="G27" s="42">
        <v>20</v>
      </c>
      <c r="H27" s="42"/>
      <c r="I27" s="9"/>
      <c r="J27" s="9"/>
      <c r="K27" s="9"/>
      <c r="L27" s="9"/>
      <c r="M27" s="87"/>
      <c r="N27" s="9"/>
      <c r="O27" s="87">
        <v>20</v>
      </c>
      <c r="P27" s="20" t="s">
        <v>111</v>
      </c>
      <c r="Q27" s="20" t="s">
        <v>1241</v>
      </c>
      <c r="R27" s="163">
        <v>29.09</v>
      </c>
      <c r="S27" s="130">
        <v>581.79999999999995</v>
      </c>
    </row>
    <row r="28" spans="1:19" x14ac:dyDescent="0.2">
      <c r="A28" s="189" t="s">
        <v>1650</v>
      </c>
      <c r="B28" s="23" t="s">
        <v>1351</v>
      </c>
      <c r="C28" s="42" t="s">
        <v>1212</v>
      </c>
      <c r="D28" s="9"/>
      <c r="E28" s="9"/>
      <c r="F28" s="9"/>
      <c r="G28" s="42"/>
      <c r="H28" s="42">
        <v>150</v>
      </c>
      <c r="I28" s="9"/>
      <c r="J28" s="9"/>
      <c r="K28" s="9"/>
      <c r="L28" s="9"/>
      <c r="M28" s="87"/>
      <c r="N28" s="9"/>
      <c r="O28" s="87">
        <v>150</v>
      </c>
      <c r="P28" s="20" t="s">
        <v>111</v>
      </c>
      <c r="Q28" s="20" t="s">
        <v>1241</v>
      </c>
      <c r="R28" s="163">
        <v>34.380000000000003</v>
      </c>
      <c r="S28" s="130">
        <v>5157</v>
      </c>
    </row>
    <row r="29" spans="1:19" x14ac:dyDescent="0.2">
      <c r="A29" s="189" t="s">
        <v>1650</v>
      </c>
      <c r="B29" s="23" t="s">
        <v>1168</v>
      </c>
      <c r="C29" s="49" t="s">
        <v>1212</v>
      </c>
      <c r="D29" s="9"/>
      <c r="E29" s="9"/>
      <c r="F29" s="9"/>
      <c r="G29" s="42"/>
      <c r="H29" s="42"/>
      <c r="I29" s="9"/>
      <c r="J29" s="9"/>
      <c r="K29" s="9"/>
      <c r="L29" s="9"/>
      <c r="M29" s="87">
        <v>5</v>
      </c>
      <c r="N29" s="9"/>
      <c r="O29" s="87">
        <v>5</v>
      </c>
      <c r="P29" s="20" t="s">
        <v>108</v>
      </c>
      <c r="Q29" s="20" t="s">
        <v>1241</v>
      </c>
      <c r="R29" s="163">
        <v>32.979999999999997</v>
      </c>
      <c r="S29" s="130">
        <v>164.89999999999998</v>
      </c>
    </row>
    <row r="30" spans="1:19" x14ac:dyDescent="0.2">
      <c r="A30" s="189" t="s">
        <v>1650</v>
      </c>
      <c r="B30" s="23" t="s">
        <v>1352</v>
      </c>
      <c r="C30" s="107" t="s">
        <v>101</v>
      </c>
      <c r="D30" s="9"/>
      <c r="E30" s="9"/>
      <c r="F30" s="9"/>
      <c r="G30" s="42">
        <v>50</v>
      </c>
      <c r="H30" s="42">
        <v>45</v>
      </c>
      <c r="I30" s="9"/>
      <c r="J30" s="9"/>
      <c r="K30" s="9"/>
      <c r="L30" s="9"/>
      <c r="M30" s="87"/>
      <c r="N30" s="9"/>
      <c r="O30" s="87">
        <v>95</v>
      </c>
      <c r="P30" s="20" t="s">
        <v>111</v>
      </c>
      <c r="Q30" s="20" t="s">
        <v>1241</v>
      </c>
      <c r="R30" s="163">
        <v>10.42</v>
      </c>
      <c r="S30" s="130">
        <f>O30*R30</f>
        <v>989.9</v>
      </c>
    </row>
    <row r="31" spans="1:19" x14ac:dyDescent="0.2">
      <c r="A31" s="189" t="s">
        <v>1650</v>
      </c>
      <c r="B31" s="23" t="s">
        <v>1169</v>
      </c>
      <c r="C31" s="49" t="s">
        <v>101</v>
      </c>
      <c r="D31" s="9"/>
      <c r="E31" s="9"/>
      <c r="F31" s="9"/>
      <c r="G31" s="42"/>
      <c r="H31" s="42"/>
      <c r="I31" s="9"/>
      <c r="J31" s="9"/>
      <c r="K31" s="9"/>
      <c r="L31" s="9"/>
      <c r="M31" s="87">
        <v>50</v>
      </c>
      <c r="N31" s="9"/>
      <c r="O31" s="87">
        <v>50</v>
      </c>
      <c r="P31" s="20" t="s">
        <v>108</v>
      </c>
      <c r="Q31" s="20" t="s">
        <v>1241</v>
      </c>
      <c r="R31" s="163">
        <v>10.68</v>
      </c>
      <c r="S31" s="130">
        <v>534</v>
      </c>
    </row>
    <row r="32" spans="1:19" x14ac:dyDescent="0.2">
      <c r="A32" s="189" t="s">
        <v>1650</v>
      </c>
      <c r="B32" s="23" t="s">
        <v>1446</v>
      </c>
      <c r="C32" s="111" t="s">
        <v>101</v>
      </c>
      <c r="D32" s="9"/>
      <c r="E32" s="9"/>
      <c r="F32" s="9"/>
      <c r="G32" s="42">
        <v>50</v>
      </c>
      <c r="H32" s="42"/>
      <c r="I32" s="9"/>
      <c r="J32" s="9"/>
      <c r="K32" s="9"/>
      <c r="L32" s="9"/>
      <c r="M32" s="87"/>
      <c r="N32" s="9"/>
      <c r="O32" s="87">
        <v>50</v>
      </c>
      <c r="P32" s="20" t="s">
        <v>111</v>
      </c>
      <c r="Q32" s="20" t="s">
        <v>1241</v>
      </c>
      <c r="R32" s="163">
        <v>5.64</v>
      </c>
      <c r="S32" s="130">
        <v>282</v>
      </c>
    </row>
    <row r="33" spans="1:19" x14ac:dyDescent="0.2">
      <c r="A33" s="189" t="s">
        <v>1650</v>
      </c>
      <c r="B33" s="23" t="s">
        <v>1353</v>
      </c>
      <c r="C33" s="107" t="s">
        <v>101</v>
      </c>
      <c r="D33" s="9"/>
      <c r="E33" s="9"/>
      <c r="F33" s="9"/>
      <c r="G33" s="42">
        <v>75</v>
      </c>
      <c r="H33" s="42">
        <v>1000</v>
      </c>
      <c r="I33" s="9"/>
      <c r="J33" s="9"/>
      <c r="K33" s="9"/>
      <c r="L33" s="9"/>
      <c r="M33" s="87"/>
      <c r="N33" s="9"/>
      <c r="O33" s="87">
        <v>1075</v>
      </c>
      <c r="P33" s="20" t="s">
        <v>111</v>
      </c>
      <c r="Q33" s="20" t="s">
        <v>1241</v>
      </c>
      <c r="R33" s="163">
        <v>18.670000000000002</v>
      </c>
      <c r="S33" s="130">
        <f>O33*R33</f>
        <v>20070.250000000004</v>
      </c>
    </row>
    <row r="34" spans="1:19" x14ac:dyDescent="0.2">
      <c r="A34" s="189" t="s">
        <v>1650</v>
      </c>
      <c r="B34" s="23" t="s">
        <v>1354</v>
      </c>
      <c r="C34" s="107" t="s">
        <v>101</v>
      </c>
      <c r="D34" s="9"/>
      <c r="E34" s="9"/>
      <c r="F34" s="9"/>
      <c r="G34" s="42">
        <v>62</v>
      </c>
      <c r="H34" s="42">
        <v>100</v>
      </c>
      <c r="I34" s="9"/>
      <c r="J34" s="9"/>
      <c r="K34" s="9"/>
      <c r="L34" s="9"/>
      <c r="M34" s="87"/>
      <c r="N34" s="9"/>
      <c r="O34" s="87">
        <v>162</v>
      </c>
      <c r="P34" s="20" t="s">
        <v>111</v>
      </c>
      <c r="Q34" s="20" t="s">
        <v>1241</v>
      </c>
      <c r="R34" s="163">
        <v>18.559999999999999</v>
      </c>
      <c r="S34" s="130">
        <f>O34*R34</f>
        <v>3006.72</v>
      </c>
    </row>
    <row r="35" spans="1:19" x14ac:dyDescent="0.2">
      <c r="A35" s="189" t="s">
        <v>1650</v>
      </c>
      <c r="B35" s="23" t="s">
        <v>1170</v>
      </c>
      <c r="C35" s="49" t="s">
        <v>101</v>
      </c>
      <c r="D35" s="9"/>
      <c r="E35" s="9"/>
      <c r="F35" s="9"/>
      <c r="G35" s="42"/>
      <c r="H35" s="42"/>
      <c r="I35" s="9"/>
      <c r="J35" s="9"/>
      <c r="K35" s="9"/>
      <c r="L35" s="9"/>
      <c r="M35" s="87">
        <v>30</v>
      </c>
      <c r="N35" s="9"/>
      <c r="O35" s="87">
        <v>30</v>
      </c>
      <c r="P35" s="20" t="s">
        <v>108</v>
      </c>
      <c r="Q35" s="20" t="s">
        <v>1241</v>
      </c>
      <c r="R35" s="163">
        <v>9.86</v>
      </c>
      <c r="S35" s="130">
        <v>295.79999999999995</v>
      </c>
    </row>
    <row r="36" spans="1:19" x14ac:dyDescent="0.2">
      <c r="A36" s="189" t="s">
        <v>1650</v>
      </c>
      <c r="B36" s="23" t="s">
        <v>1355</v>
      </c>
      <c r="C36" s="107" t="s">
        <v>1212</v>
      </c>
      <c r="D36" s="9"/>
      <c r="E36" s="9"/>
      <c r="F36" s="9"/>
      <c r="G36" s="42"/>
      <c r="H36" s="42">
        <v>6600</v>
      </c>
      <c r="I36" s="9"/>
      <c r="J36" s="9"/>
      <c r="K36" s="9"/>
      <c r="L36" s="9"/>
      <c r="M36" s="87"/>
      <c r="N36" s="9"/>
      <c r="O36" s="87">
        <v>6600</v>
      </c>
      <c r="P36" s="20" t="s">
        <v>111</v>
      </c>
      <c r="Q36" s="20" t="s">
        <v>1241</v>
      </c>
      <c r="R36" s="163">
        <v>6.94</v>
      </c>
      <c r="S36" s="130">
        <v>45804</v>
      </c>
    </row>
    <row r="37" spans="1:19" x14ac:dyDescent="0.2">
      <c r="A37" s="189" t="s">
        <v>1650</v>
      </c>
      <c r="B37" s="23" t="s">
        <v>1447</v>
      </c>
      <c r="C37" s="111" t="s">
        <v>1212</v>
      </c>
      <c r="D37" s="9"/>
      <c r="E37" s="9"/>
      <c r="F37" s="9"/>
      <c r="G37" s="42">
        <v>375</v>
      </c>
      <c r="H37" s="42"/>
      <c r="I37" s="9"/>
      <c r="J37" s="9"/>
      <c r="K37" s="9"/>
      <c r="L37" s="9"/>
      <c r="M37" s="87"/>
      <c r="N37" s="9"/>
      <c r="O37" s="87">
        <v>375</v>
      </c>
      <c r="P37" s="20" t="s">
        <v>111</v>
      </c>
      <c r="Q37" s="20" t="s">
        <v>1241</v>
      </c>
      <c r="R37" s="163">
        <v>5.52</v>
      </c>
      <c r="S37" s="130">
        <v>2070</v>
      </c>
    </row>
    <row r="38" spans="1:19" x14ac:dyDescent="0.2">
      <c r="A38" s="189" t="s">
        <v>1650</v>
      </c>
      <c r="B38" s="23" t="s">
        <v>1171</v>
      </c>
      <c r="C38" s="49" t="s">
        <v>1212</v>
      </c>
      <c r="D38" s="9"/>
      <c r="E38" s="9"/>
      <c r="F38" s="9"/>
      <c r="G38" s="42"/>
      <c r="H38" s="42"/>
      <c r="I38" s="9"/>
      <c r="J38" s="9"/>
      <c r="K38" s="9"/>
      <c r="L38" s="9"/>
      <c r="M38" s="87">
        <v>15</v>
      </c>
      <c r="N38" s="9"/>
      <c r="O38" s="87">
        <v>15</v>
      </c>
      <c r="P38" s="20" t="s">
        <v>108</v>
      </c>
      <c r="Q38" s="20" t="s">
        <v>1241</v>
      </c>
      <c r="R38" s="163">
        <v>5.37</v>
      </c>
      <c r="S38" s="130">
        <v>80.55</v>
      </c>
    </row>
    <row r="39" spans="1:19" x14ac:dyDescent="0.2">
      <c r="A39" s="189" t="s">
        <v>1650</v>
      </c>
      <c r="B39" s="23" t="s">
        <v>1357</v>
      </c>
      <c r="C39" s="111" t="s">
        <v>1212</v>
      </c>
      <c r="D39" s="9"/>
      <c r="E39" s="9"/>
      <c r="F39" s="9"/>
      <c r="G39" s="42">
        <v>130</v>
      </c>
      <c r="H39" s="42"/>
      <c r="I39" s="9"/>
      <c r="J39" s="9"/>
      <c r="K39" s="9"/>
      <c r="L39" s="9"/>
      <c r="M39" s="87"/>
      <c r="N39" s="9"/>
      <c r="O39" s="87">
        <v>130</v>
      </c>
      <c r="P39" s="20" t="s">
        <v>111</v>
      </c>
      <c r="Q39" s="20" t="s">
        <v>1241</v>
      </c>
      <c r="R39" s="163">
        <v>5.27</v>
      </c>
      <c r="S39" s="130">
        <v>685.1</v>
      </c>
    </row>
    <row r="40" spans="1:19" x14ac:dyDescent="0.2">
      <c r="A40" s="189" t="s">
        <v>1650</v>
      </c>
      <c r="B40" s="23" t="s">
        <v>1357</v>
      </c>
      <c r="C40" s="107" t="s">
        <v>1212</v>
      </c>
      <c r="D40" s="9"/>
      <c r="E40" s="9"/>
      <c r="F40" s="9"/>
      <c r="G40" s="42"/>
      <c r="H40" s="42">
        <v>400</v>
      </c>
      <c r="I40" s="9"/>
      <c r="J40" s="9"/>
      <c r="K40" s="9"/>
      <c r="L40" s="9"/>
      <c r="M40" s="87"/>
      <c r="N40" s="9"/>
      <c r="O40" s="87">
        <v>400</v>
      </c>
      <c r="P40" s="20" t="s">
        <v>111</v>
      </c>
      <c r="Q40" s="20" t="s">
        <v>1241</v>
      </c>
      <c r="R40" s="163">
        <v>5.86</v>
      </c>
      <c r="S40" s="130">
        <v>2344</v>
      </c>
    </row>
    <row r="41" spans="1:19" x14ac:dyDescent="0.2">
      <c r="A41" s="189" t="s">
        <v>1650</v>
      </c>
      <c r="B41" s="23" t="s">
        <v>1356</v>
      </c>
      <c r="C41" s="107" t="s">
        <v>1212</v>
      </c>
      <c r="D41" s="9"/>
      <c r="E41" s="9"/>
      <c r="F41" s="9"/>
      <c r="G41" s="42"/>
      <c r="H41" s="42">
        <v>400</v>
      </c>
      <c r="I41" s="9"/>
      <c r="J41" s="9"/>
      <c r="K41" s="9"/>
      <c r="L41" s="9"/>
      <c r="M41" s="87"/>
      <c r="N41" s="9"/>
      <c r="O41" s="87">
        <v>400</v>
      </c>
      <c r="P41" s="20" t="s">
        <v>111</v>
      </c>
      <c r="Q41" s="20" t="s">
        <v>1241</v>
      </c>
      <c r="R41" s="163">
        <v>5.15</v>
      </c>
      <c r="S41" s="130">
        <v>2060</v>
      </c>
    </row>
    <row r="42" spans="1:19" x14ac:dyDescent="0.2">
      <c r="A42" s="189" t="s">
        <v>1650</v>
      </c>
      <c r="B42" s="23" t="s">
        <v>1356</v>
      </c>
      <c r="C42" s="111" t="s">
        <v>1212</v>
      </c>
      <c r="D42" s="9"/>
      <c r="E42" s="9"/>
      <c r="F42" s="9"/>
      <c r="G42" s="42">
        <v>75</v>
      </c>
      <c r="H42" s="42"/>
      <c r="I42" s="9"/>
      <c r="J42" s="9"/>
      <c r="K42" s="9"/>
      <c r="L42" s="9"/>
      <c r="M42" s="87"/>
      <c r="N42" s="9"/>
      <c r="O42" s="87">
        <v>75</v>
      </c>
      <c r="P42" s="20" t="s">
        <v>111</v>
      </c>
      <c r="Q42" s="20" t="s">
        <v>1241</v>
      </c>
      <c r="R42" s="163">
        <v>4.33</v>
      </c>
      <c r="S42" s="130">
        <v>324.75</v>
      </c>
    </row>
    <row r="43" spans="1:19" x14ac:dyDescent="0.2">
      <c r="A43" s="189" t="s">
        <v>1650</v>
      </c>
      <c r="B43" s="23" t="s">
        <v>1358</v>
      </c>
      <c r="C43" s="107" t="s">
        <v>100</v>
      </c>
      <c r="D43" s="9"/>
      <c r="E43" s="9"/>
      <c r="F43" s="9"/>
      <c r="G43" s="42"/>
      <c r="H43" s="42">
        <v>1500</v>
      </c>
      <c r="I43" s="9"/>
      <c r="J43" s="9"/>
      <c r="K43" s="9"/>
      <c r="L43" s="9"/>
      <c r="M43" s="87"/>
      <c r="N43" s="9"/>
      <c r="O43" s="87">
        <v>1500</v>
      </c>
      <c r="P43" s="20" t="s">
        <v>111</v>
      </c>
      <c r="Q43" s="20" t="s">
        <v>1241</v>
      </c>
      <c r="R43" s="163">
        <v>7.31</v>
      </c>
      <c r="S43" s="130">
        <v>10965</v>
      </c>
    </row>
    <row r="44" spans="1:19" x14ac:dyDescent="0.2">
      <c r="A44" s="189" t="s">
        <v>1650</v>
      </c>
      <c r="B44" s="23" t="s">
        <v>1359</v>
      </c>
      <c r="C44" s="111" t="s">
        <v>1212</v>
      </c>
      <c r="D44" s="9"/>
      <c r="E44" s="9"/>
      <c r="F44" s="9"/>
      <c r="G44" s="42">
        <v>125</v>
      </c>
      <c r="H44" s="42"/>
      <c r="I44" s="9"/>
      <c r="J44" s="9"/>
      <c r="K44" s="9"/>
      <c r="L44" s="9"/>
      <c r="M44" s="87"/>
      <c r="N44" s="9"/>
      <c r="O44" s="87">
        <v>125</v>
      </c>
      <c r="P44" s="20" t="s">
        <v>111</v>
      </c>
      <c r="Q44" s="20" t="s">
        <v>1241</v>
      </c>
      <c r="R44" s="163">
        <v>5.75</v>
      </c>
      <c r="S44" s="130">
        <v>718.75</v>
      </c>
    </row>
    <row r="45" spans="1:19" x14ac:dyDescent="0.2">
      <c r="A45" s="189" t="s">
        <v>1650</v>
      </c>
      <c r="B45" s="23" t="s">
        <v>1359</v>
      </c>
      <c r="C45" s="107" t="s">
        <v>1212</v>
      </c>
      <c r="D45" s="9"/>
      <c r="E45" s="9"/>
      <c r="F45" s="9"/>
      <c r="G45" s="42"/>
      <c r="H45" s="42">
        <v>500</v>
      </c>
      <c r="I45" s="9"/>
      <c r="J45" s="9"/>
      <c r="K45" s="9"/>
      <c r="L45" s="9"/>
      <c r="M45" s="87"/>
      <c r="N45" s="9"/>
      <c r="O45" s="87">
        <v>500</v>
      </c>
      <c r="P45" s="20" t="s">
        <v>111</v>
      </c>
      <c r="Q45" s="20" t="s">
        <v>1241</v>
      </c>
      <c r="R45" s="163">
        <v>5.84</v>
      </c>
      <c r="S45" s="130">
        <v>2920</v>
      </c>
    </row>
    <row r="46" spans="1:19" x14ac:dyDescent="0.2">
      <c r="A46" s="189" t="s">
        <v>1650</v>
      </c>
      <c r="B46" s="23" t="s">
        <v>1360</v>
      </c>
      <c r="C46" s="111" t="s">
        <v>1212</v>
      </c>
      <c r="D46" s="9"/>
      <c r="E46" s="9"/>
      <c r="F46" s="9"/>
      <c r="G46" s="42">
        <v>50</v>
      </c>
      <c r="H46" s="42"/>
      <c r="I46" s="9"/>
      <c r="J46" s="9"/>
      <c r="K46" s="9"/>
      <c r="L46" s="9"/>
      <c r="M46" s="87"/>
      <c r="N46" s="9"/>
      <c r="O46" s="87">
        <v>50</v>
      </c>
      <c r="P46" s="20" t="s">
        <v>111</v>
      </c>
      <c r="Q46" s="20" t="s">
        <v>1241</v>
      </c>
      <c r="R46" s="163">
        <v>4.57</v>
      </c>
      <c r="S46" s="130">
        <v>228.5</v>
      </c>
    </row>
    <row r="47" spans="1:19" x14ac:dyDescent="0.2">
      <c r="A47" s="189" t="s">
        <v>1650</v>
      </c>
      <c r="B47" s="23" t="s">
        <v>1360</v>
      </c>
      <c r="C47" s="107" t="s">
        <v>1212</v>
      </c>
      <c r="D47" s="9"/>
      <c r="E47" s="9"/>
      <c r="F47" s="9"/>
      <c r="G47" s="42"/>
      <c r="H47" s="42">
        <v>500</v>
      </c>
      <c r="I47" s="9"/>
      <c r="J47" s="9"/>
      <c r="K47" s="9"/>
      <c r="L47" s="9"/>
      <c r="M47" s="87"/>
      <c r="N47" s="9"/>
      <c r="O47" s="87">
        <v>500</v>
      </c>
      <c r="P47" s="20" t="s">
        <v>111</v>
      </c>
      <c r="Q47" s="20" t="s">
        <v>1241</v>
      </c>
      <c r="R47" s="163">
        <v>7.49</v>
      </c>
      <c r="S47" s="130">
        <v>3745</v>
      </c>
    </row>
    <row r="48" spans="1:19" x14ac:dyDescent="0.2">
      <c r="A48" s="189" t="s">
        <v>1650</v>
      </c>
      <c r="B48" s="23" t="s">
        <v>1361</v>
      </c>
      <c r="C48" s="107" t="s">
        <v>1212</v>
      </c>
      <c r="D48" s="9"/>
      <c r="E48" s="9"/>
      <c r="F48" s="9"/>
      <c r="G48" s="42"/>
      <c r="H48" s="42">
        <v>100</v>
      </c>
      <c r="I48" s="9"/>
      <c r="J48" s="9"/>
      <c r="K48" s="9"/>
      <c r="L48" s="9"/>
      <c r="M48" s="87"/>
      <c r="N48" s="9"/>
      <c r="O48" s="87">
        <v>100</v>
      </c>
      <c r="P48" s="20" t="s">
        <v>111</v>
      </c>
      <c r="Q48" s="20" t="s">
        <v>1241</v>
      </c>
      <c r="R48" s="163">
        <v>39.29</v>
      </c>
      <c r="S48" s="130">
        <v>3929</v>
      </c>
    </row>
    <row r="49" spans="1:19" x14ac:dyDescent="0.2">
      <c r="A49" s="189" t="s">
        <v>1650</v>
      </c>
      <c r="B49" s="23" t="s">
        <v>1172</v>
      </c>
      <c r="C49" s="49" t="s">
        <v>101</v>
      </c>
      <c r="D49" s="9"/>
      <c r="E49" s="9"/>
      <c r="F49" s="9"/>
      <c r="G49" s="42"/>
      <c r="H49" s="42"/>
      <c r="I49" s="9"/>
      <c r="J49" s="9"/>
      <c r="K49" s="9"/>
      <c r="L49" s="9"/>
      <c r="M49" s="87">
        <v>150</v>
      </c>
      <c r="N49" s="9"/>
      <c r="O49" s="87">
        <v>150</v>
      </c>
      <c r="P49" s="20" t="s">
        <v>108</v>
      </c>
      <c r="Q49" s="20" t="s">
        <v>1241</v>
      </c>
      <c r="R49" s="163">
        <v>9.59</v>
      </c>
      <c r="S49" s="130">
        <v>1438.5</v>
      </c>
    </row>
    <row r="50" spans="1:19" x14ac:dyDescent="0.2">
      <c r="A50" s="189" t="s">
        <v>1650</v>
      </c>
      <c r="B50" s="23" t="s">
        <v>1448</v>
      </c>
      <c r="C50" s="112" t="s">
        <v>101</v>
      </c>
      <c r="D50" s="9"/>
      <c r="E50" s="9"/>
      <c r="F50" s="9"/>
      <c r="G50" s="42">
        <v>50</v>
      </c>
      <c r="H50" s="42"/>
      <c r="I50" s="9"/>
      <c r="J50" s="9"/>
      <c r="K50" s="9"/>
      <c r="L50" s="9"/>
      <c r="M50" s="87"/>
      <c r="N50" s="9"/>
      <c r="O50" s="87">
        <v>50</v>
      </c>
      <c r="P50" s="20" t="s">
        <v>111</v>
      </c>
      <c r="Q50" s="20" t="s">
        <v>1241</v>
      </c>
      <c r="R50" s="163">
        <v>6.57</v>
      </c>
      <c r="S50" s="130">
        <v>328.5</v>
      </c>
    </row>
    <row r="51" spans="1:19" x14ac:dyDescent="0.2">
      <c r="A51" s="189" t="s">
        <v>1650</v>
      </c>
      <c r="B51" s="23" t="s">
        <v>1363</v>
      </c>
      <c r="C51" s="107" t="s">
        <v>101</v>
      </c>
      <c r="D51" s="9"/>
      <c r="E51" s="9"/>
      <c r="F51" s="9"/>
      <c r="G51" s="42">
        <v>225</v>
      </c>
      <c r="H51" s="42">
        <v>500</v>
      </c>
      <c r="I51" s="9"/>
      <c r="J51" s="9"/>
      <c r="K51" s="9"/>
      <c r="L51" s="9"/>
      <c r="M51" s="87"/>
      <c r="N51" s="9"/>
      <c r="O51" s="87">
        <v>725</v>
      </c>
      <c r="P51" s="20" t="s">
        <v>111</v>
      </c>
      <c r="Q51" s="20" t="s">
        <v>1241</v>
      </c>
      <c r="R51" s="163">
        <v>5.05</v>
      </c>
      <c r="S51" s="130">
        <f>O51*R51</f>
        <v>3661.25</v>
      </c>
    </row>
    <row r="52" spans="1:19" x14ac:dyDescent="0.2">
      <c r="A52" s="189" t="s">
        <v>1650</v>
      </c>
      <c r="B52" s="23" t="s">
        <v>1364</v>
      </c>
      <c r="C52" s="107" t="s">
        <v>101</v>
      </c>
      <c r="D52" s="9"/>
      <c r="E52" s="9"/>
      <c r="F52" s="9"/>
      <c r="G52" s="42">
        <v>75</v>
      </c>
      <c r="H52" s="42">
        <v>120</v>
      </c>
      <c r="I52" s="9"/>
      <c r="J52" s="9"/>
      <c r="K52" s="9"/>
      <c r="L52" s="9"/>
      <c r="M52" s="87"/>
      <c r="N52" s="9"/>
      <c r="O52" s="87">
        <v>195</v>
      </c>
      <c r="P52" s="20" t="s">
        <v>111</v>
      </c>
      <c r="Q52" s="20" t="s">
        <v>1241</v>
      </c>
      <c r="R52" s="163">
        <v>5.5</v>
      </c>
      <c r="S52" s="130">
        <f>O52*R52</f>
        <v>1072.5</v>
      </c>
    </row>
    <row r="53" spans="1:19" x14ac:dyDescent="0.2">
      <c r="A53" s="189" t="s">
        <v>1650</v>
      </c>
      <c r="B53" s="23" t="s">
        <v>1362</v>
      </c>
      <c r="C53" s="107" t="s">
        <v>101</v>
      </c>
      <c r="D53" s="9"/>
      <c r="E53" s="9"/>
      <c r="F53" s="9"/>
      <c r="G53" s="42">
        <v>125</v>
      </c>
      <c r="H53" s="42">
        <v>500</v>
      </c>
      <c r="I53" s="9"/>
      <c r="J53" s="9"/>
      <c r="K53" s="9"/>
      <c r="L53" s="9"/>
      <c r="M53" s="87"/>
      <c r="N53" s="9"/>
      <c r="O53" s="87">
        <v>625</v>
      </c>
      <c r="P53" s="20" t="s">
        <v>111</v>
      </c>
      <c r="Q53" s="20" t="s">
        <v>1241</v>
      </c>
      <c r="R53" s="163">
        <v>5.65</v>
      </c>
      <c r="S53" s="130">
        <f>O53*R53</f>
        <v>3531.25</v>
      </c>
    </row>
    <row r="54" spans="1:19" x14ac:dyDescent="0.2">
      <c r="A54" s="189" t="s">
        <v>1650</v>
      </c>
      <c r="B54" s="23" t="s">
        <v>1173</v>
      </c>
      <c r="C54" s="49" t="s">
        <v>101</v>
      </c>
      <c r="D54" s="9"/>
      <c r="E54" s="9"/>
      <c r="F54" s="9"/>
      <c r="G54" s="42"/>
      <c r="H54" s="42"/>
      <c r="I54" s="9"/>
      <c r="J54" s="9"/>
      <c r="K54" s="9"/>
      <c r="L54" s="9"/>
      <c r="M54" s="87">
        <v>150</v>
      </c>
      <c r="N54" s="9"/>
      <c r="O54" s="87">
        <v>150</v>
      </c>
      <c r="P54" s="20" t="s">
        <v>108</v>
      </c>
      <c r="Q54" s="20" t="s">
        <v>1241</v>
      </c>
      <c r="R54" s="163">
        <v>5.19</v>
      </c>
      <c r="S54" s="130">
        <v>778.50000000000011</v>
      </c>
    </row>
    <row r="55" spans="1:19" x14ac:dyDescent="0.2">
      <c r="A55" s="189" t="s">
        <v>1650</v>
      </c>
      <c r="B55" s="23" t="s">
        <v>1174</v>
      </c>
      <c r="C55" s="49" t="s">
        <v>101</v>
      </c>
      <c r="D55" s="9"/>
      <c r="E55" s="9"/>
      <c r="F55" s="9"/>
      <c r="G55" s="42"/>
      <c r="H55" s="42"/>
      <c r="I55" s="9"/>
      <c r="J55" s="9"/>
      <c r="K55" s="9"/>
      <c r="L55" s="9"/>
      <c r="M55" s="87">
        <v>150</v>
      </c>
      <c r="N55" s="9"/>
      <c r="O55" s="87">
        <v>150</v>
      </c>
      <c r="P55" s="20" t="s">
        <v>108</v>
      </c>
      <c r="Q55" s="20" t="s">
        <v>1241</v>
      </c>
      <c r="R55" s="163">
        <v>8.66</v>
      </c>
      <c r="S55" s="130">
        <v>1299</v>
      </c>
    </row>
    <row r="56" spans="1:19" x14ac:dyDescent="0.2">
      <c r="A56" s="189" t="s">
        <v>1650</v>
      </c>
      <c r="B56" s="23" t="s">
        <v>1365</v>
      </c>
      <c r="C56" s="107" t="s">
        <v>1212</v>
      </c>
      <c r="D56" s="9"/>
      <c r="E56" s="9"/>
      <c r="F56" s="9"/>
      <c r="G56" s="42"/>
      <c r="H56" s="42">
        <v>1000</v>
      </c>
      <c r="I56" s="9"/>
      <c r="J56" s="9"/>
      <c r="K56" s="9"/>
      <c r="L56" s="9"/>
      <c r="M56" s="87"/>
      <c r="N56" s="9"/>
      <c r="O56" s="87">
        <v>1000</v>
      </c>
      <c r="P56" s="20" t="s">
        <v>111</v>
      </c>
      <c r="Q56" s="20" t="s">
        <v>1241</v>
      </c>
      <c r="R56" s="163">
        <v>39.51</v>
      </c>
      <c r="S56" s="130">
        <v>39510</v>
      </c>
    </row>
    <row r="57" spans="1:19" x14ac:dyDescent="0.2">
      <c r="A57" s="189" t="s">
        <v>1650</v>
      </c>
      <c r="B57" s="23" t="s">
        <v>1175</v>
      </c>
      <c r="C57" s="49" t="s">
        <v>101</v>
      </c>
      <c r="D57" s="9"/>
      <c r="E57" s="9"/>
      <c r="F57" s="9"/>
      <c r="G57" s="42"/>
      <c r="H57" s="42"/>
      <c r="I57" s="9"/>
      <c r="J57" s="9"/>
      <c r="K57" s="9"/>
      <c r="L57" s="9"/>
      <c r="M57" s="87">
        <v>15</v>
      </c>
      <c r="N57" s="9"/>
      <c r="O57" s="87">
        <v>15</v>
      </c>
      <c r="P57" s="20" t="s">
        <v>108</v>
      </c>
      <c r="Q57" s="20" t="s">
        <v>1241</v>
      </c>
      <c r="R57" s="163">
        <v>48.9</v>
      </c>
      <c r="S57" s="130">
        <v>733.5</v>
      </c>
    </row>
    <row r="58" spans="1:19" x14ac:dyDescent="0.2">
      <c r="A58" s="189" t="s">
        <v>1650</v>
      </c>
      <c r="B58" s="23" t="s">
        <v>1366</v>
      </c>
      <c r="C58" s="107" t="s">
        <v>98</v>
      </c>
      <c r="D58" s="9"/>
      <c r="E58" s="9"/>
      <c r="F58" s="9"/>
      <c r="G58" s="42">
        <v>100</v>
      </c>
      <c r="H58" s="42">
        <v>500</v>
      </c>
      <c r="I58" s="9"/>
      <c r="J58" s="9"/>
      <c r="K58" s="9"/>
      <c r="L58" s="9"/>
      <c r="M58" s="87"/>
      <c r="N58" s="9"/>
      <c r="O58" s="87">
        <v>600</v>
      </c>
      <c r="P58" s="20" t="s">
        <v>111</v>
      </c>
      <c r="Q58" s="20" t="s">
        <v>1241</v>
      </c>
      <c r="R58" s="163">
        <v>5.0599999999999996</v>
      </c>
      <c r="S58" s="130">
        <f>O58*R58</f>
        <v>3035.9999999999995</v>
      </c>
    </row>
    <row r="59" spans="1:19" x14ac:dyDescent="0.2">
      <c r="A59" s="189" t="s">
        <v>1650</v>
      </c>
      <c r="B59" s="23" t="s">
        <v>1176</v>
      </c>
      <c r="C59" s="49" t="s">
        <v>98</v>
      </c>
      <c r="D59" s="9"/>
      <c r="E59" s="9"/>
      <c r="F59" s="9"/>
      <c r="G59" s="42"/>
      <c r="H59" s="42"/>
      <c r="I59" s="9"/>
      <c r="J59" s="9"/>
      <c r="K59" s="9"/>
      <c r="L59" s="9"/>
      <c r="M59" s="87">
        <v>20</v>
      </c>
      <c r="N59" s="9"/>
      <c r="O59" s="87">
        <v>20</v>
      </c>
      <c r="P59" s="20" t="s">
        <v>108</v>
      </c>
      <c r="Q59" s="20" t="s">
        <v>1241</v>
      </c>
      <c r="R59" s="163">
        <v>7.15</v>
      </c>
      <c r="S59" s="130">
        <v>143</v>
      </c>
    </row>
    <row r="60" spans="1:19" x14ac:dyDescent="0.2">
      <c r="A60" s="189" t="s">
        <v>1650</v>
      </c>
      <c r="B60" s="23" t="s">
        <v>1367</v>
      </c>
      <c r="C60" s="107" t="s">
        <v>101</v>
      </c>
      <c r="D60" s="9"/>
      <c r="E60" s="9"/>
      <c r="F60" s="9"/>
      <c r="G60" s="42">
        <v>62</v>
      </c>
      <c r="H60" s="42">
        <v>80</v>
      </c>
      <c r="I60" s="9"/>
      <c r="J60" s="9"/>
      <c r="K60" s="9"/>
      <c r="L60" s="9"/>
      <c r="M60" s="87"/>
      <c r="N60" s="9"/>
      <c r="O60" s="87">
        <v>142</v>
      </c>
      <c r="P60" s="20" t="s">
        <v>111</v>
      </c>
      <c r="Q60" s="20" t="s">
        <v>1241</v>
      </c>
      <c r="R60" s="163">
        <v>24.57</v>
      </c>
      <c r="S60" s="130">
        <f>O60*R60</f>
        <v>3488.94</v>
      </c>
    </row>
    <row r="61" spans="1:19" x14ac:dyDescent="0.2">
      <c r="A61" s="189" t="s">
        <v>1650</v>
      </c>
      <c r="B61" s="23" t="s">
        <v>1449</v>
      </c>
      <c r="C61" s="112" t="s">
        <v>101</v>
      </c>
      <c r="D61" s="9"/>
      <c r="E61" s="9"/>
      <c r="F61" s="9"/>
      <c r="G61" s="42">
        <v>75</v>
      </c>
      <c r="H61" s="42"/>
      <c r="I61" s="9"/>
      <c r="J61" s="9"/>
      <c r="K61" s="9"/>
      <c r="L61" s="9"/>
      <c r="M61" s="87"/>
      <c r="N61" s="9"/>
      <c r="O61" s="87">
        <v>75</v>
      </c>
      <c r="P61" s="20" t="s">
        <v>111</v>
      </c>
      <c r="Q61" s="20" t="s">
        <v>1241</v>
      </c>
      <c r="R61" s="163">
        <v>35.51</v>
      </c>
      <c r="S61" s="130">
        <f>O61*R61</f>
        <v>2663.25</v>
      </c>
    </row>
    <row r="62" spans="1:19" x14ac:dyDescent="0.2">
      <c r="A62" s="189" t="s">
        <v>1650</v>
      </c>
      <c r="B62" s="23" t="s">
        <v>1177</v>
      </c>
      <c r="C62" s="49" t="s">
        <v>101</v>
      </c>
      <c r="D62" s="9"/>
      <c r="E62" s="9"/>
      <c r="F62" s="9"/>
      <c r="G62" s="42"/>
      <c r="H62" s="42"/>
      <c r="I62" s="9"/>
      <c r="J62" s="9"/>
      <c r="K62" s="9"/>
      <c r="L62" s="9"/>
      <c r="M62" s="87">
        <v>15</v>
      </c>
      <c r="N62" s="9"/>
      <c r="O62" s="87">
        <v>15</v>
      </c>
      <c r="P62" s="20" t="s">
        <v>108</v>
      </c>
      <c r="Q62" s="20" t="s">
        <v>1241</v>
      </c>
      <c r="R62" s="163">
        <v>41.89</v>
      </c>
      <c r="S62" s="130">
        <v>628.35</v>
      </c>
    </row>
    <row r="63" spans="1:19" x14ac:dyDescent="0.2">
      <c r="A63" s="189" t="s">
        <v>1650</v>
      </c>
      <c r="B63" s="23" t="s">
        <v>1368</v>
      </c>
      <c r="C63" s="107" t="s">
        <v>98</v>
      </c>
      <c r="D63" s="9"/>
      <c r="E63" s="9"/>
      <c r="F63" s="9"/>
      <c r="G63" s="42">
        <v>30</v>
      </c>
      <c r="H63" s="42">
        <v>60</v>
      </c>
      <c r="I63" s="9"/>
      <c r="J63" s="9"/>
      <c r="K63" s="9"/>
      <c r="L63" s="9"/>
      <c r="M63" s="87"/>
      <c r="N63" s="9"/>
      <c r="O63" s="87">
        <v>90</v>
      </c>
      <c r="P63" s="20" t="s">
        <v>111</v>
      </c>
      <c r="Q63" s="20" t="s">
        <v>1241</v>
      </c>
      <c r="R63" s="163">
        <v>24.95</v>
      </c>
      <c r="S63" s="130">
        <f t="shared" ref="S63:S68" si="0">O63*R63</f>
        <v>2245.5</v>
      </c>
    </row>
    <row r="64" spans="1:19" x14ac:dyDescent="0.2">
      <c r="A64" s="189" t="s">
        <v>1650</v>
      </c>
      <c r="B64" s="23" t="s">
        <v>1370</v>
      </c>
      <c r="C64" s="108" t="s">
        <v>101</v>
      </c>
      <c r="D64" s="9"/>
      <c r="E64" s="9"/>
      <c r="F64" s="9"/>
      <c r="G64" s="42">
        <v>45</v>
      </c>
      <c r="H64" s="42">
        <v>100</v>
      </c>
      <c r="I64" s="9"/>
      <c r="J64" s="9"/>
      <c r="K64" s="9"/>
      <c r="L64" s="9"/>
      <c r="M64" s="87"/>
      <c r="N64" s="9"/>
      <c r="O64" s="87">
        <v>145</v>
      </c>
      <c r="P64" s="20" t="s">
        <v>111</v>
      </c>
      <c r="Q64" s="20" t="s">
        <v>1241</v>
      </c>
      <c r="R64" s="163">
        <v>3.69</v>
      </c>
      <c r="S64" s="130">
        <f t="shared" si="0"/>
        <v>535.04999999999995</v>
      </c>
    </row>
    <row r="65" spans="1:19" x14ac:dyDescent="0.2">
      <c r="A65" s="189" t="s">
        <v>1650</v>
      </c>
      <c r="B65" s="23" t="s">
        <v>1369</v>
      </c>
      <c r="C65" s="108" t="s">
        <v>101</v>
      </c>
      <c r="D65" s="9"/>
      <c r="E65" s="9"/>
      <c r="F65" s="9"/>
      <c r="G65" s="42">
        <v>25</v>
      </c>
      <c r="H65" s="42">
        <v>36</v>
      </c>
      <c r="I65" s="9"/>
      <c r="J65" s="9"/>
      <c r="K65" s="9"/>
      <c r="L65" s="9"/>
      <c r="M65" s="87"/>
      <c r="N65" s="9"/>
      <c r="O65" s="87">
        <v>61</v>
      </c>
      <c r="P65" s="20" t="s">
        <v>111</v>
      </c>
      <c r="Q65" s="20" t="s">
        <v>1241</v>
      </c>
      <c r="R65" s="163">
        <v>5</v>
      </c>
      <c r="S65" s="130">
        <f t="shared" si="0"/>
        <v>305</v>
      </c>
    </row>
    <row r="66" spans="1:19" x14ac:dyDescent="0.2">
      <c r="A66" s="189" t="s">
        <v>1650</v>
      </c>
      <c r="B66" s="23" t="s">
        <v>1371</v>
      </c>
      <c r="C66" s="108" t="s">
        <v>1212</v>
      </c>
      <c r="D66" s="9"/>
      <c r="E66" s="9"/>
      <c r="F66" s="9"/>
      <c r="G66" s="42">
        <v>200</v>
      </c>
      <c r="H66" s="42">
        <v>2000</v>
      </c>
      <c r="I66" s="9"/>
      <c r="J66" s="9"/>
      <c r="K66" s="9"/>
      <c r="L66" s="9"/>
      <c r="M66" s="87"/>
      <c r="N66" s="9"/>
      <c r="O66" s="87">
        <v>2200</v>
      </c>
      <c r="P66" s="20" t="s">
        <v>111</v>
      </c>
      <c r="Q66" s="20" t="s">
        <v>1241</v>
      </c>
      <c r="R66" s="163">
        <v>31.98</v>
      </c>
      <c r="S66" s="130">
        <f t="shared" si="0"/>
        <v>70356</v>
      </c>
    </row>
    <row r="67" spans="1:19" x14ac:dyDescent="0.2">
      <c r="A67" s="189" t="s">
        <v>1650</v>
      </c>
      <c r="B67" s="23" t="s">
        <v>1372</v>
      </c>
      <c r="C67" s="108" t="s">
        <v>1212</v>
      </c>
      <c r="D67" s="9"/>
      <c r="E67" s="9"/>
      <c r="F67" s="9"/>
      <c r="G67" s="42">
        <v>125</v>
      </c>
      <c r="H67" s="42">
        <v>2000</v>
      </c>
      <c r="I67" s="9"/>
      <c r="J67" s="9"/>
      <c r="K67" s="9"/>
      <c r="L67" s="9"/>
      <c r="M67" s="87"/>
      <c r="N67" s="9"/>
      <c r="O67" s="87">
        <v>2125</v>
      </c>
      <c r="P67" s="20" t="s">
        <v>111</v>
      </c>
      <c r="Q67" s="20" t="s">
        <v>1241</v>
      </c>
      <c r="R67" s="163">
        <v>26.19</v>
      </c>
      <c r="S67" s="130">
        <f t="shared" si="0"/>
        <v>55653.75</v>
      </c>
    </row>
    <row r="68" spans="1:19" x14ac:dyDescent="0.2">
      <c r="A68" s="189" t="s">
        <v>1650</v>
      </c>
      <c r="B68" s="23" t="s">
        <v>1373</v>
      </c>
      <c r="C68" s="112" t="s">
        <v>1212</v>
      </c>
      <c r="D68" s="9"/>
      <c r="E68" s="9"/>
      <c r="F68" s="9"/>
      <c r="G68" s="42">
        <v>62</v>
      </c>
      <c r="H68" s="42"/>
      <c r="I68" s="9"/>
      <c r="J68" s="9"/>
      <c r="K68" s="9"/>
      <c r="L68" s="9"/>
      <c r="M68" s="87"/>
      <c r="N68" s="9"/>
      <c r="O68" s="87">
        <v>62</v>
      </c>
      <c r="P68" s="20" t="s">
        <v>111</v>
      </c>
      <c r="Q68" s="20" t="s">
        <v>1241</v>
      </c>
      <c r="R68" s="163">
        <v>3.41</v>
      </c>
      <c r="S68" s="130">
        <f t="shared" si="0"/>
        <v>211.42000000000002</v>
      </c>
    </row>
    <row r="69" spans="1:19" x14ac:dyDescent="0.2">
      <c r="A69" s="189" t="s">
        <v>1650</v>
      </c>
      <c r="B69" s="23" t="s">
        <v>1373</v>
      </c>
      <c r="C69" s="108" t="s">
        <v>1212</v>
      </c>
      <c r="D69" s="9"/>
      <c r="E69" s="9"/>
      <c r="F69" s="9"/>
      <c r="G69" s="42"/>
      <c r="H69" s="42">
        <v>1300</v>
      </c>
      <c r="I69" s="9"/>
      <c r="J69" s="9"/>
      <c r="K69" s="9"/>
      <c r="L69" s="9"/>
      <c r="M69" s="87"/>
      <c r="N69" s="9"/>
      <c r="O69" s="87">
        <v>1300</v>
      </c>
      <c r="P69" s="20" t="s">
        <v>111</v>
      </c>
      <c r="Q69" s="20" t="s">
        <v>1241</v>
      </c>
      <c r="R69" s="163">
        <v>4.96</v>
      </c>
      <c r="S69" s="130">
        <v>6448</v>
      </c>
    </row>
    <row r="70" spans="1:19" x14ac:dyDescent="0.2">
      <c r="A70" s="189" t="s">
        <v>1650</v>
      </c>
      <c r="B70" s="23" t="s">
        <v>1178</v>
      </c>
      <c r="C70" s="49" t="s">
        <v>1212</v>
      </c>
      <c r="D70" s="9"/>
      <c r="E70" s="9"/>
      <c r="F70" s="9"/>
      <c r="G70" s="42"/>
      <c r="H70" s="42"/>
      <c r="I70" s="9"/>
      <c r="J70" s="9"/>
      <c r="K70" s="9"/>
      <c r="L70" s="9"/>
      <c r="M70" s="87">
        <v>20</v>
      </c>
      <c r="N70" s="9"/>
      <c r="O70" s="87">
        <v>20</v>
      </c>
      <c r="P70" s="20" t="s">
        <v>108</v>
      </c>
      <c r="Q70" s="20" t="s">
        <v>1241</v>
      </c>
      <c r="R70" s="163">
        <v>4</v>
      </c>
      <c r="S70" s="130">
        <v>80</v>
      </c>
    </row>
    <row r="71" spans="1:19" x14ac:dyDescent="0.2">
      <c r="A71" s="189" t="s">
        <v>1650</v>
      </c>
      <c r="B71" s="23" t="s">
        <v>1451</v>
      </c>
      <c r="C71" s="112" t="s">
        <v>101</v>
      </c>
      <c r="D71" s="9"/>
      <c r="E71" s="9"/>
      <c r="F71" s="9"/>
      <c r="G71" s="42">
        <v>75</v>
      </c>
      <c r="H71" s="42"/>
      <c r="I71" s="9"/>
      <c r="J71" s="9"/>
      <c r="K71" s="9"/>
      <c r="L71" s="9"/>
      <c r="M71" s="87"/>
      <c r="N71" s="9"/>
      <c r="O71" s="87">
        <v>75</v>
      </c>
      <c r="P71" s="20" t="s">
        <v>111</v>
      </c>
      <c r="Q71" s="20" t="s">
        <v>1241</v>
      </c>
      <c r="R71" s="163">
        <v>4.67</v>
      </c>
      <c r="S71" s="130">
        <f>O71*R71</f>
        <v>350.25</v>
      </c>
    </row>
    <row r="72" spans="1:19" x14ac:dyDescent="0.2">
      <c r="A72" s="189" t="s">
        <v>1650</v>
      </c>
      <c r="B72" s="23" t="s">
        <v>1374</v>
      </c>
      <c r="C72" s="112" t="s">
        <v>1212</v>
      </c>
      <c r="D72" s="9"/>
      <c r="E72" s="9"/>
      <c r="F72" s="9"/>
      <c r="G72" s="42">
        <v>75</v>
      </c>
      <c r="H72" s="42"/>
      <c r="I72" s="9"/>
      <c r="J72" s="9"/>
      <c r="K72" s="9"/>
      <c r="L72" s="9"/>
      <c r="M72" s="87"/>
      <c r="N72" s="9"/>
      <c r="O72" s="87">
        <v>75</v>
      </c>
      <c r="P72" s="20" t="s">
        <v>111</v>
      </c>
      <c r="Q72" s="20" t="s">
        <v>1241</v>
      </c>
      <c r="R72" s="163">
        <v>4.05</v>
      </c>
      <c r="S72" s="130">
        <f>O72*R72</f>
        <v>303.75</v>
      </c>
    </row>
    <row r="73" spans="1:19" x14ac:dyDescent="0.2">
      <c r="A73" s="189" t="s">
        <v>1650</v>
      </c>
      <c r="B73" s="23" t="s">
        <v>1374</v>
      </c>
      <c r="C73" s="108" t="s">
        <v>1212</v>
      </c>
      <c r="D73" s="9"/>
      <c r="E73" s="9"/>
      <c r="F73" s="9"/>
      <c r="G73" s="42"/>
      <c r="H73" s="42">
        <v>600</v>
      </c>
      <c r="I73" s="9"/>
      <c r="J73" s="9"/>
      <c r="K73" s="9"/>
      <c r="L73" s="9"/>
      <c r="M73" s="87"/>
      <c r="N73" s="9"/>
      <c r="O73" s="87">
        <v>600</v>
      </c>
      <c r="P73" s="20" t="s">
        <v>111</v>
      </c>
      <c r="Q73" s="20" t="s">
        <v>1241</v>
      </c>
      <c r="R73" s="163">
        <v>6.18</v>
      </c>
      <c r="S73" s="130">
        <v>3708</v>
      </c>
    </row>
    <row r="74" spans="1:19" x14ac:dyDescent="0.2">
      <c r="A74" s="189" t="s">
        <v>1650</v>
      </c>
      <c r="B74" s="23" t="s">
        <v>1450</v>
      </c>
      <c r="C74" s="112" t="s">
        <v>98</v>
      </c>
      <c r="D74" s="9"/>
      <c r="E74" s="9"/>
      <c r="F74" s="9"/>
      <c r="G74" s="42">
        <v>250</v>
      </c>
      <c r="H74" s="42"/>
      <c r="I74" s="9"/>
      <c r="J74" s="9"/>
      <c r="K74" s="9"/>
      <c r="L74" s="9"/>
      <c r="M74" s="87"/>
      <c r="N74" s="9"/>
      <c r="O74" s="87">
        <v>250</v>
      </c>
      <c r="P74" s="20" t="s">
        <v>111</v>
      </c>
      <c r="Q74" s="20" t="s">
        <v>1241</v>
      </c>
      <c r="R74" s="163">
        <v>3.47</v>
      </c>
      <c r="S74" s="130">
        <f>O74*R74</f>
        <v>867.5</v>
      </c>
    </row>
    <row r="75" spans="1:19" x14ac:dyDescent="0.2">
      <c r="A75" s="189" t="s">
        <v>1650</v>
      </c>
      <c r="B75" s="23" t="s">
        <v>1179</v>
      </c>
      <c r="C75" s="49" t="s">
        <v>98</v>
      </c>
      <c r="D75" s="9"/>
      <c r="E75" s="9"/>
      <c r="F75" s="9"/>
      <c r="G75" s="42"/>
      <c r="H75" s="42"/>
      <c r="I75" s="9"/>
      <c r="J75" s="9"/>
      <c r="K75" s="9"/>
      <c r="L75" s="9"/>
      <c r="M75" s="87">
        <v>50</v>
      </c>
      <c r="N75" s="9"/>
      <c r="O75" s="87">
        <v>50</v>
      </c>
      <c r="P75" s="20" t="s">
        <v>108</v>
      </c>
      <c r="Q75" s="20" t="s">
        <v>1241</v>
      </c>
      <c r="R75" s="163">
        <v>4.99</v>
      </c>
      <c r="S75" s="130">
        <v>249.5</v>
      </c>
    </row>
    <row r="76" spans="1:19" x14ac:dyDescent="0.2">
      <c r="A76" s="189" t="s">
        <v>1650</v>
      </c>
      <c r="B76" s="23" t="s">
        <v>1180</v>
      </c>
      <c r="C76" s="49" t="s">
        <v>98</v>
      </c>
      <c r="D76" s="9"/>
      <c r="E76" s="9"/>
      <c r="F76" s="9"/>
      <c r="G76" s="42"/>
      <c r="H76" s="42"/>
      <c r="I76" s="9"/>
      <c r="J76" s="9"/>
      <c r="K76" s="9"/>
      <c r="L76" s="9"/>
      <c r="M76" s="87">
        <v>50</v>
      </c>
      <c r="N76" s="9"/>
      <c r="O76" s="87">
        <v>50</v>
      </c>
      <c r="P76" s="20" t="s">
        <v>108</v>
      </c>
      <c r="Q76" s="20" t="s">
        <v>1241</v>
      </c>
      <c r="R76" s="163">
        <v>4.99</v>
      </c>
      <c r="S76" s="130">
        <v>249.5</v>
      </c>
    </row>
    <row r="77" spans="1:19" x14ac:dyDescent="0.2">
      <c r="A77" s="189" t="s">
        <v>1650</v>
      </c>
      <c r="B77" s="23" t="s">
        <v>1181</v>
      </c>
      <c r="C77" s="49" t="s">
        <v>98</v>
      </c>
      <c r="D77" s="9"/>
      <c r="E77" s="9"/>
      <c r="F77" s="9"/>
      <c r="G77" s="42"/>
      <c r="H77" s="42"/>
      <c r="I77" s="9"/>
      <c r="J77" s="9"/>
      <c r="K77" s="9"/>
      <c r="L77" s="9"/>
      <c r="M77" s="87">
        <v>50</v>
      </c>
      <c r="N77" s="9"/>
      <c r="O77" s="87">
        <v>50</v>
      </c>
      <c r="P77" s="20" t="s">
        <v>108</v>
      </c>
      <c r="Q77" s="20" t="s">
        <v>1241</v>
      </c>
      <c r="R77" s="163">
        <v>4.99</v>
      </c>
      <c r="S77" s="130">
        <v>249.5</v>
      </c>
    </row>
    <row r="78" spans="1:19" x14ac:dyDescent="0.2">
      <c r="A78" s="189" t="s">
        <v>1650</v>
      </c>
      <c r="B78" s="23" t="s">
        <v>1182</v>
      </c>
      <c r="C78" s="49" t="s">
        <v>98</v>
      </c>
      <c r="D78" s="9"/>
      <c r="E78" s="9"/>
      <c r="F78" s="9"/>
      <c r="G78" s="42"/>
      <c r="H78" s="42"/>
      <c r="I78" s="9"/>
      <c r="J78" s="9"/>
      <c r="K78" s="9"/>
      <c r="L78" s="9"/>
      <c r="M78" s="87">
        <v>50</v>
      </c>
      <c r="N78" s="9"/>
      <c r="O78" s="87">
        <v>50</v>
      </c>
      <c r="P78" s="20" t="s">
        <v>108</v>
      </c>
      <c r="Q78" s="20" t="s">
        <v>1241</v>
      </c>
      <c r="R78" s="163">
        <v>4.99</v>
      </c>
      <c r="S78" s="130">
        <v>249.5</v>
      </c>
    </row>
    <row r="79" spans="1:19" x14ac:dyDescent="0.2">
      <c r="A79" s="189" t="s">
        <v>1650</v>
      </c>
      <c r="B79" s="23" t="s">
        <v>1375</v>
      </c>
      <c r="C79" s="108" t="s">
        <v>1212</v>
      </c>
      <c r="D79" s="9"/>
      <c r="E79" s="9"/>
      <c r="F79" s="9"/>
      <c r="G79" s="42">
        <v>50</v>
      </c>
      <c r="H79" s="42">
        <v>400</v>
      </c>
      <c r="I79" s="9"/>
      <c r="J79" s="9"/>
      <c r="K79" s="9"/>
      <c r="L79" s="9"/>
      <c r="M79" s="87"/>
      <c r="N79" s="9"/>
      <c r="O79" s="87">
        <v>450</v>
      </c>
      <c r="P79" s="20" t="s">
        <v>111</v>
      </c>
      <c r="Q79" s="20" t="s">
        <v>1241</v>
      </c>
      <c r="R79" s="163">
        <v>4.17</v>
      </c>
      <c r="S79" s="130">
        <f>O79*R79</f>
        <v>1876.5</v>
      </c>
    </row>
    <row r="80" spans="1:19" x14ac:dyDescent="0.2">
      <c r="A80" s="189" t="s">
        <v>1650</v>
      </c>
      <c r="B80" s="23" t="s">
        <v>1183</v>
      </c>
      <c r="C80" s="49" t="s">
        <v>101</v>
      </c>
      <c r="D80" s="9"/>
      <c r="E80" s="9"/>
      <c r="F80" s="9"/>
      <c r="G80" s="42"/>
      <c r="H80" s="42"/>
      <c r="I80" s="9"/>
      <c r="J80" s="9"/>
      <c r="K80" s="9"/>
      <c r="L80" s="9"/>
      <c r="M80" s="87">
        <v>10</v>
      </c>
      <c r="N80" s="9"/>
      <c r="O80" s="87">
        <v>10</v>
      </c>
      <c r="P80" s="20" t="s">
        <v>108</v>
      </c>
      <c r="Q80" s="20" t="s">
        <v>1241</v>
      </c>
      <c r="R80" s="163">
        <v>6.6</v>
      </c>
      <c r="S80" s="130">
        <v>66</v>
      </c>
    </row>
    <row r="81" spans="1:19" x14ac:dyDescent="0.2">
      <c r="A81" s="189" t="s">
        <v>1650</v>
      </c>
      <c r="B81" s="23" t="s">
        <v>1376</v>
      </c>
      <c r="C81" s="108" t="s">
        <v>101</v>
      </c>
      <c r="D81" s="9"/>
      <c r="E81" s="9"/>
      <c r="F81" s="9"/>
      <c r="G81" s="42">
        <v>30</v>
      </c>
      <c r="H81" s="42">
        <v>100</v>
      </c>
      <c r="I81" s="9"/>
      <c r="J81" s="9"/>
      <c r="K81" s="9"/>
      <c r="L81" s="9"/>
      <c r="M81" s="87"/>
      <c r="N81" s="9"/>
      <c r="O81" s="87">
        <v>130</v>
      </c>
      <c r="P81" s="20" t="s">
        <v>111</v>
      </c>
      <c r="Q81" s="20" t="s">
        <v>1241</v>
      </c>
      <c r="R81" s="163">
        <v>13.97</v>
      </c>
      <c r="S81" s="130">
        <f>O81*R81</f>
        <v>1816.1000000000001</v>
      </c>
    </row>
    <row r="82" spans="1:19" x14ac:dyDescent="0.2">
      <c r="A82" s="189" t="s">
        <v>1650</v>
      </c>
      <c r="B82" s="23" t="s">
        <v>1184</v>
      </c>
      <c r="C82" s="49" t="s">
        <v>1212</v>
      </c>
      <c r="D82" s="9"/>
      <c r="E82" s="9"/>
      <c r="F82" s="9"/>
      <c r="G82" s="42"/>
      <c r="H82" s="42"/>
      <c r="I82" s="9"/>
      <c r="J82" s="9"/>
      <c r="K82" s="9"/>
      <c r="L82" s="9"/>
      <c r="M82" s="87">
        <v>50</v>
      </c>
      <c r="N82" s="9"/>
      <c r="O82" s="87">
        <v>50</v>
      </c>
      <c r="P82" s="20" t="s">
        <v>108</v>
      </c>
      <c r="Q82" s="20" t="s">
        <v>1241</v>
      </c>
      <c r="R82" s="163">
        <v>9.98</v>
      </c>
      <c r="S82" s="130">
        <v>499</v>
      </c>
    </row>
    <row r="83" spans="1:19" x14ac:dyDescent="0.2">
      <c r="A83" s="189" t="s">
        <v>1650</v>
      </c>
      <c r="B83" s="23" t="s">
        <v>1185</v>
      </c>
      <c r="C83" s="49" t="s">
        <v>1212</v>
      </c>
      <c r="D83" s="9"/>
      <c r="E83" s="9"/>
      <c r="F83" s="9"/>
      <c r="G83" s="42"/>
      <c r="H83" s="42"/>
      <c r="I83" s="9"/>
      <c r="J83" s="9"/>
      <c r="K83" s="9"/>
      <c r="L83" s="9"/>
      <c r="M83" s="87">
        <v>120</v>
      </c>
      <c r="N83" s="9"/>
      <c r="O83" s="87">
        <v>120</v>
      </c>
      <c r="P83" s="20" t="s">
        <v>108</v>
      </c>
      <c r="Q83" s="20" t="s">
        <v>1241</v>
      </c>
      <c r="R83" s="163">
        <v>14.5</v>
      </c>
      <c r="S83" s="130">
        <v>1740</v>
      </c>
    </row>
    <row r="84" spans="1:19" x14ac:dyDescent="0.2">
      <c r="A84" s="189" t="s">
        <v>1650</v>
      </c>
      <c r="B84" s="23" t="s">
        <v>1377</v>
      </c>
      <c r="C84" s="108" t="s">
        <v>98</v>
      </c>
      <c r="D84" s="9"/>
      <c r="E84" s="9"/>
      <c r="F84" s="9"/>
      <c r="G84" s="42">
        <v>100</v>
      </c>
      <c r="H84" s="42">
        <v>400</v>
      </c>
      <c r="I84" s="9"/>
      <c r="J84" s="9"/>
      <c r="K84" s="9"/>
      <c r="L84" s="9"/>
      <c r="M84" s="87"/>
      <c r="N84" s="9"/>
      <c r="O84" s="87">
        <v>500</v>
      </c>
      <c r="P84" s="20" t="s">
        <v>111</v>
      </c>
      <c r="Q84" s="20" t="s">
        <v>1241</v>
      </c>
      <c r="R84" s="163">
        <v>6.14</v>
      </c>
      <c r="S84" s="130">
        <f>O84*R84</f>
        <v>3070</v>
      </c>
    </row>
    <row r="85" spans="1:19" x14ac:dyDescent="0.2">
      <c r="A85" s="189" t="s">
        <v>1650</v>
      </c>
      <c r="B85" s="23" t="s">
        <v>1378</v>
      </c>
      <c r="C85" s="108" t="s">
        <v>1379</v>
      </c>
      <c r="D85" s="9"/>
      <c r="E85" s="9"/>
      <c r="F85" s="9"/>
      <c r="G85" s="42"/>
      <c r="H85" s="42">
        <v>250</v>
      </c>
      <c r="I85" s="9"/>
      <c r="J85" s="9"/>
      <c r="K85" s="9"/>
      <c r="L85" s="9"/>
      <c r="M85" s="87"/>
      <c r="N85" s="9"/>
      <c r="O85" s="87">
        <v>250</v>
      </c>
      <c r="P85" s="20" t="s">
        <v>111</v>
      </c>
      <c r="Q85" s="20" t="s">
        <v>1241</v>
      </c>
      <c r="R85" s="163">
        <v>3.56</v>
      </c>
      <c r="S85" s="130">
        <v>890</v>
      </c>
    </row>
    <row r="86" spans="1:19" x14ac:dyDescent="0.2">
      <c r="A86" s="189" t="s">
        <v>1650</v>
      </c>
      <c r="B86" s="23" t="s">
        <v>1380</v>
      </c>
      <c r="C86" s="108" t="s">
        <v>101</v>
      </c>
      <c r="D86" s="9"/>
      <c r="E86" s="9"/>
      <c r="F86" s="9"/>
      <c r="G86" s="42">
        <v>30</v>
      </c>
      <c r="H86" s="42">
        <v>40</v>
      </c>
      <c r="I86" s="9"/>
      <c r="J86" s="9"/>
      <c r="K86" s="9"/>
      <c r="L86" s="9"/>
      <c r="M86" s="87"/>
      <c r="N86" s="9"/>
      <c r="O86" s="87">
        <v>70</v>
      </c>
      <c r="P86" s="20" t="s">
        <v>111</v>
      </c>
      <c r="Q86" s="20" t="s">
        <v>1241</v>
      </c>
      <c r="R86" s="163">
        <v>6.85</v>
      </c>
      <c r="S86" s="130">
        <f>O86*R86</f>
        <v>479.5</v>
      </c>
    </row>
    <row r="87" spans="1:19" x14ac:dyDescent="0.2">
      <c r="A87" s="189" t="s">
        <v>1650</v>
      </c>
      <c r="B87" s="23" t="s">
        <v>1381</v>
      </c>
      <c r="C87" s="108" t="s">
        <v>1382</v>
      </c>
      <c r="D87" s="9"/>
      <c r="E87" s="9"/>
      <c r="F87" s="9"/>
      <c r="G87" s="42">
        <v>212</v>
      </c>
      <c r="H87" s="42">
        <v>200</v>
      </c>
      <c r="I87" s="9"/>
      <c r="J87" s="9"/>
      <c r="K87" s="9"/>
      <c r="L87" s="9"/>
      <c r="M87" s="87"/>
      <c r="N87" s="9"/>
      <c r="O87" s="87">
        <v>412</v>
      </c>
      <c r="P87" s="20" t="s">
        <v>111</v>
      </c>
      <c r="Q87" s="20" t="s">
        <v>1241</v>
      </c>
      <c r="R87" s="163">
        <v>10.99</v>
      </c>
      <c r="S87" s="130">
        <f>O87*R87</f>
        <v>4527.88</v>
      </c>
    </row>
    <row r="88" spans="1:19" x14ac:dyDescent="0.2">
      <c r="A88" s="189" t="s">
        <v>1650</v>
      </c>
      <c r="B88" s="23" t="s">
        <v>1383</v>
      </c>
      <c r="C88" s="108" t="s">
        <v>98</v>
      </c>
      <c r="D88" s="9"/>
      <c r="E88" s="9"/>
      <c r="F88" s="9"/>
      <c r="G88" s="42">
        <v>200</v>
      </c>
      <c r="H88" s="42">
        <v>200</v>
      </c>
      <c r="I88" s="9"/>
      <c r="J88" s="9"/>
      <c r="K88" s="9"/>
      <c r="L88" s="9"/>
      <c r="M88" s="87"/>
      <c r="N88" s="9"/>
      <c r="O88" s="87">
        <v>400</v>
      </c>
      <c r="P88" s="20" t="s">
        <v>111</v>
      </c>
      <c r="Q88" s="20" t="s">
        <v>1241</v>
      </c>
      <c r="R88" s="163">
        <v>2.8</v>
      </c>
      <c r="S88" s="130">
        <f>O88*R88</f>
        <v>1120</v>
      </c>
    </row>
    <row r="89" spans="1:19" x14ac:dyDescent="0.2">
      <c r="A89" s="189" t="s">
        <v>1650</v>
      </c>
      <c r="B89" s="23" t="s">
        <v>1186</v>
      </c>
      <c r="C89" s="49" t="s">
        <v>98</v>
      </c>
      <c r="D89" s="9"/>
      <c r="E89" s="9"/>
      <c r="F89" s="9"/>
      <c r="G89" s="42"/>
      <c r="H89" s="42"/>
      <c r="I89" s="9"/>
      <c r="J89" s="9"/>
      <c r="K89" s="9"/>
      <c r="L89" s="9"/>
      <c r="M89" s="87">
        <v>150</v>
      </c>
      <c r="N89" s="9"/>
      <c r="O89" s="87">
        <v>150</v>
      </c>
      <c r="P89" s="20" t="s">
        <v>108</v>
      </c>
      <c r="Q89" s="20" t="s">
        <v>1241</v>
      </c>
      <c r="R89" s="163">
        <v>20.5</v>
      </c>
      <c r="S89" s="130">
        <v>3075</v>
      </c>
    </row>
    <row r="90" spans="1:19" x14ac:dyDescent="0.2">
      <c r="A90" s="189" t="s">
        <v>1650</v>
      </c>
      <c r="B90" s="23" t="s">
        <v>1384</v>
      </c>
      <c r="C90" s="108" t="s">
        <v>1212</v>
      </c>
      <c r="D90" s="9"/>
      <c r="E90" s="9"/>
      <c r="F90" s="9"/>
      <c r="G90" s="42"/>
      <c r="H90" s="42">
        <v>60</v>
      </c>
      <c r="I90" s="9"/>
      <c r="J90" s="9"/>
      <c r="K90" s="9"/>
      <c r="L90" s="9"/>
      <c r="M90" s="87"/>
      <c r="N90" s="9"/>
      <c r="O90" s="87">
        <v>60</v>
      </c>
      <c r="P90" s="20" t="s">
        <v>111</v>
      </c>
      <c r="Q90" s="20" t="s">
        <v>1241</v>
      </c>
      <c r="R90" s="163">
        <v>12.67</v>
      </c>
      <c r="S90" s="130">
        <v>760.2</v>
      </c>
    </row>
    <row r="91" spans="1:19" x14ac:dyDescent="0.2">
      <c r="A91" s="189" t="s">
        <v>1650</v>
      </c>
      <c r="B91" s="23" t="s">
        <v>1385</v>
      </c>
      <c r="C91" s="108" t="s">
        <v>98</v>
      </c>
      <c r="D91" s="9"/>
      <c r="E91" s="9"/>
      <c r="F91" s="9"/>
      <c r="G91" s="42">
        <v>250</v>
      </c>
      <c r="H91" s="42">
        <v>1380</v>
      </c>
      <c r="I91" s="9"/>
      <c r="J91" s="9"/>
      <c r="K91" s="9"/>
      <c r="L91" s="9"/>
      <c r="M91" s="87"/>
      <c r="N91" s="9"/>
      <c r="O91" s="87">
        <v>1630</v>
      </c>
      <c r="P91" s="20" t="s">
        <v>111</v>
      </c>
      <c r="Q91" s="20" t="s">
        <v>1241</v>
      </c>
      <c r="R91" s="163">
        <v>2.72</v>
      </c>
      <c r="S91" s="130">
        <f>O91*R91</f>
        <v>4433.6000000000004</v>
      </c>
    </row>
    <row r="92" spans="1:19" x14ac:dyDescent="0.2">
      <c r="A92" s="189" t="s">
        <v>1650</v>
      </c>
      <c r="B92" s="23" t="s">
        <v>1187</v>
      </c>
      <c r="C92" s="49" t="s">
        <v>98</v>
      </c>
      <c r="D92" s="9"/>
      <c r="E92" s="9"/>
      <c r="F92" s="9"/>
      <c r="G92" s="42"/>
      <c r="H92" s="42"/>
      <c r="I92" s="9"/>
      <c r="J92" s="9"/>
      <c r="K92" s="9"/>
      <c r="L92" s="9"/>
      <c r="M92" s="87">
        <v>15</v>
      </c>
      <c r="N92" s="9"/>
      <c r="O92" s="87">
        <v>15</v>
      </c>
      <c r="P92" s="20" t="s">
        <v>108</v>
      </c>
      <c r="Q92" s="20" t="s">
        <v>1241</v>
      </c>
      <c r="R92" s="163">
        <v>3.49</v>
      </c>
      <c r="S92" s="130">
        <v>52.35</v>
      </c>
    </row>
    <row r="93" spans="1:19" x14ac:dyDescent="0.2">
      <c r="A93" s="189" t="s">
        <v>1650</v>
      </c>
      <c r="B93" s="23" t="s">
        <v>1386</v>
      </c>
      <c r="C93" s="108" t="s">
        <v>101</v>
      </c>
      <c r="D93" s="9"/>
      <c r="E93" s="9"/>
      <c r="F93" s="9"/>
      <c r="G93" s="42">
        <v>30</v>
      </c>
      <c r="H93" s="42">
        <v>100</v>
      </c>
      <c r="I93" s="9"/>
      <c r="J93" s="9"/>
      <c r="K93" s="9"/>
      <c r="L93" s="9"/>
      <c r="M93" s="87"/>
      <c r="N93" s="9"/>
      <c r="O93" s="87">
        <v>130</v>
      </c>
      <c r="P93" s="20" t="s">
        <v>111</v>
      </c>
      <c r="Q93" s="20" t="s">
        <v>1241</v>
      </c>
      <c r="R93" s="163">
        <v>7.69</v>
      </c>
      <c r="S93" s="130">
        <f>O93*R93</f>
        <v>999.7</v>
      </c>
    </row>
    <row r="94" spans="1:19" x14ac:dyDescent="0.2">
      <c r="A94" s="189" t="s">
        <v>1650</v>
      </c>
      <c r="B94" s="23" t="s">
        <v>1387</v>
      </c>
      <c r="C94" s="108" t="s">
        <v>101</v>
      </c>
      <c r="D94" s="9"/>
      <c r="E94" s="9"/>
      <c r="F94" s="9"/>
      <c r="G94" s="42">
        <v>30</v>
      </c>
      <c r="H94" s="42">
        <v>80</v>
      </c>
      <c r="I94" s="9"/>
      <c r="J94" s="9"/>
      <c r="K94" s="9"/>
      <c r="L94" s="9"/>
      <c r="M94" s="87"/>
      <c r="N94" s="9"/>
      <c r="O94" s="87">
        <v>110</v>
      </c>
      <c r="P94" s="20" t="s">
        <v>111</v>
      </c>
      <c r="Q94" s="20" t="s">
        <v>1241</v>
      </c>
      <c r="R94" s="163">
        <v>7.28</v>
      </c>
      <c r="S94" s="130">
        <f>O94*R94</f>
        <v>800.80000000000007</v>
      </c>
    </row>
    <row r="95" spans="1:19" x14ac:dyDescent="0.2">
      <c r="A95" s="189" t="s">
        <v>1650</v>
      </c>
      <c r="B95" s="23" t="s">
        <v>1452</v>
      </c>
      <c r="C95" s="108" t="s">
        <v>1212</v>
      </c>
      <c r="D95" s="9"/>
      <c r="E95" s="9"/>
      <c r="F95" s="9"/>
      <c r="G95" s="42">
        <v>50</v>
      </c>
      <c r="H95" s="42">
        <v>400</v>
      </c>
      <c r="I95" s="9"/>
      <c r="J95" s="9"/>
      <c r="K95" s="9"/>
      <c r="L95" s="9"/>
      <c r="M95" s="87"/>
      <c r="N95" s="9"/>
      <c r="O95" s="87">
        <v>450</v>
      </c>
      <c r="P95" s="20" t="s">
        <v>111</v>
      </c>
      <c r="Q95" s="20" t="s">
        <v>1241</v>
      </c>
      <c r="R95" s="163">
        <v>4.07</v>
      </c>
      <c r="S95" s="130">
        <f>O95*R95</f>
        <v>1831.5000000000002</v>
      </c>
    </row>
    <row r="96" spans="1:19" x14ac:dyDescent="0.2">
      <c r="A96" s="189" t="s">
        <v>1650</v>
      </c>
      <c r="B96" s="23" t="s">
        <v>1388</v>
      </c>
      <c r="C96" s="108" t="s">
        <v>1212</v>
      </c>
      <c r="D96" s="9"/>
      <c r="E96" s="9"/>
      <c r="F96" s="9"/>
      <c r="G96" s="42">
        <v>150</v>
      </c>
      <c r="H96" s="42">
        <v>200</v>
      </c>
      <c r="I96" s="9"/>
      <c r="J96" s="9"/>
      <c r="K96" s="9"/>
      <c r="L96" s="9"/>
      <c r="M96" s="87"/>
      <c r="N96" s="9"/>
      <c r="O96" s="87">
        <v>350</v>
      </c>
      <c r="P96" s="20" t="s">
        <v>111</v>
      </c>
      <c r="Q96" s="20" t="s">
        <v>1241</v>
      </c>
      <c r="R96" s="163">
        <v>16.760000000000002</v>
      </c>
      <c r="S96" s="130">
        <f>O96*R96</f>
        <v>5866.0000000000009</v>
      </c>
    </row>
    <row r="97" spans="1:19" x14ac:dyDescent="0.2">
      <c r="A97" s="189" t="s">
        <v>1650</v>
      </c>
      <c r="B97" s="23" t="s">
        <v>1188</v>
      </c>
      <c r="C97" s="49" t="s">
        <v>101</v>
      </c>
      <c r="D97" s="9"/>
      <c r="E97" s="9"/>
      <c r="F97" s="9"/>
      <c r="G97" s="42"/>
      <c r="H97" s="42"/>
      <c r="I97" s="9"/>
      <c r="J97" s="9"/>
      <c r="K97" s="9"/>
      <c r="L97" s="9"/>
      <c r="M97" s="87">
        <v>20</v>
      </c>
      <c r="N97" s="9"/>
      <c r="O97" s="87">
        <v>20</v>
      </c>
      <c r="P97" s="20" t="s">
        <v>108</v>
      </c>
      <c r="Q97" s="20" t="s">
        <v>1241</v>
      </c>
      <c r="R97" s="163">
        <v>15.39</v>
      </c>
      <c r="S97" s="130">
        <v>307.8</v>
      </c>
    </row>
    <row r="98" spans="1:19" x14ac:dyDescent="0.2">
      <c r="A98" s="189" t="s">
        <v>1650</v>
      </c>
      <c r="B98" s="23" t="s">
        <v>1389</v>
      </c>
      <c r="C98" s="108" t="s">
        <v>101</v>
      </c>
      <c r="D98" s="9"/>
      <c r="E98" s="9"/>
      <c r="F98" s="9"/>
      <c r="G98" s="42">
        <v>50</v>
      </c>
      <c r="H98" s="42">
        <v>75</v>
      </c>
      <c r="I98" s="9"/>
      <c r="J98" s="9"/>
      <c r="K98" s="9"/>
      <c r="L98" s="9"/>
      <c r="M98" s="87"/>
      <c r="N98" s="9"/>
      <c r="O98" s="87">
        <v>125</v>
      </c>
      <c r="P98" s="20" t="s">
        <v>111</v>
      </c>
      <c r="Q98" s="20" t="s">
        <v>1241</v>
      </c>
      <c r="R98" s="163">
        <v>6.11</v>
      </c>
      <c r="S98" s="130">
        <f>O98*R98</f>
        <v>763.75</v>
      </c>
    </row>
    <row r="99" spans="1:19" x14ac:dyDescent="0.2">
      <c r="A99" s="189" t="s">
        <v>1650</v>
      </c>
      <c r="B99" s="23" t="s">
        <v>1189</v>
      </c>
      <c r="C99" s="49" t="s">
        <v>101</v>
      </c>
      <c r="D99" s="9"/>
      <c r="E99" s="9"/>
      <c r="F99" s="9"/>
      <c r="G99" s="42"/>
      <c r="H99" s="42"/>
      <c r="I99" s="9"/>
      <c r="J99" s="9"/>
      <c r="K99" s="9"/>
      <c r="L99" s="9"/>
      <c r="M99" s="87">
        <v>10</v>
      </c>
      <c r="N99" s="9"/>
      <c r="O99" s="87">
        <v>10</v>
      </c>
      <c r="P99" s="20" t="s">
        <v>108</v>
      </c>
      <c r="Q99" s="20" t="s">
        <v>1241</v>
      </c>
      <c r="R99" s="163">
        <v>5.97</v>
      </c>
      <c r="S99" s="130">
        <v>59.699999999999996</v>
      </c>
    </row>
    <row r="100" spans="1:19" x14ac:dyDescent="0.2">
      <c r="A100" s="189" t="s">
        <v>1650</v>
      </c>
      <c r="B100" s="113" t="s">
        <v>1440</v>
      </c>
      <c r="C100" s="108" t="s">
        <v>101</v>
      </c>
      <c r="D100" s="9"/>
      <c r="E100" s="9"/>
      <c r="F100" s="9"/>
      <c r="G100" s="42">
        <v>50</v>
      </c>
      <c r="H100" s="42">
        <v>1300</v>
      </c>
      <c r="I100" s="9"/>
      <c r="J100" s="9"/>
      <c r="K100" s="9"/>
      <c r="L100" s="9"/>
      <c r="M100" s="87"/>
      <c r="N100" s="9"/>
      <c r="O100" s="87">
        <v>1350</v>
      </c>
      <c r="P100" s="20" t="s">
        <v>111</v>
      </c>
      <c r="Q100" s="20" t="s">
        <v>1241</v>
      </c>
      <c r="R100" s="163">
        <v>5.32</v>
      </c>
      <c r="S100" s="130">
        <f>O100*R100</f>
        <v>7182</v>
      </c>
    </row>
    <row r="101" spans="1:19" x14ac:dyDescent="0.2">
      <c r="A101" s="189" t="s">
        <v>1650</v>
      </c>
      <c r="B101" s="23" t="s">
        <v>1390</v>
      </c>
      <c r="C101" s="108" t="s">
        <v>98</v>
      </c>
      <c r="D101" s="9"/>
      <c r="E101" s="9"/>
      <c r="F101" s="9"/>
      <c r="G101" s="42">
        <v>75</v>
      </c>
      <c r="H101" s="42">
        <v>30</v>
      </c>
      <c r="I101" s="9"/>
      <c r="J101" s="9"/>
      <c r="K101" s="9"/>
      <c r="L101" s="9"/>
      <c r="M101" s="87"/>
      <c r="N101" s="9"/>
      <c r="O101" s="87">
        <v>105</v>
      </c>
      <c r="P101" s="20" t="s">
        <v>111</v>
      </c>
      <c r="Q101" s="20" t="s">
        <v>1241</v>
      </c>
      <c r="R101" s="163">
        <v>24.36</v>
      </c>
      <c r="S101" s="130">
        <f>O101*R101</f>
        <v>2557.7999999999997</v>
      </c>
    </row>
    <row r="102" spans="1:19" x14ac:dyDescent="0.2">
      <c r="A102" s="189" t="s">
        <v>1650</v>
      </c>
      <c r="B102" s="23" t="s">
        <v>1391</v>
      </c>
      <c r="C102" s="108" t="s">
        <v>98</v>
      </c>
      <c r="D102" s="9"/>
      <c r="E102" s="9"/>
      <c r="F102" s="9"/>
      <c r="G102" s="42">
        <v>250</v>
      </c>
      <c r="H102" s="42">
        <v>100</v>
      </c>
      <c r="I102" s="9"/>
      <c r="J102" s="9"/>
      <c r="K102" s="9"/>
      <c r="L102" s="9"/>
      <c r="M102" s="87"/>
      <c r="N102" s="9"/>
      <c r="O102" s="87">
        <v>350</v>
      </c>
      <c r="P102" s="20" t="s">
        <v>111</v>
      </c>
      <c r="Q102" s="20" t="s">
        <v>1241</v>
      </c>
      <c r="R102" s="163">
        <v>3.72</v>
      </c>
      <c r="S102" s="130">
        <f>O102*R102</f>
        <v>1302</v>
      </c>
    </row>
    <row r="103" spans="1:19" x14ac:dyDescent="0.2">
      <c r="A103" s="189" t="s">
        <v>1650</v>
      </c>
      <c r="B103" s="23" t="s">
        <v>1190</v>
      </c>
      <c r="C103" s="49" t="s">
        <v>98</v>
      </c>
      <c r="D103" s="9"/>
      <c r="E103" s="9"/>
      <c r="F103" s="9"/>
      <c r="G103" s="42"/>
      <c r="H103" s="42"/>
      <c r="I103" s="9"/>
      <c r="J103" s="9"/>
      <c r="K103" s="9"/>
      <c r="L103" s="9"/>
      <c r="M103" s="87">
        <v>5</v>
      </c>
      <c r="N103" s="9"/>
      <c r="O103" s="87">
        <v>5</v>
      </c>
      <c r="P103" s="20" t="s">
        <v>108</v>
      </c>
      <c r="Q103" s="20" t="s">
        <v>1241</v>
      </c>
      <c r="R103" s="163">
        <v>3.69</v>
      </c>
      <c r="S103" s="130">
        <v>18.45</v>
      </c>
    </row>
    <row r="104" spans="1:19" x14ac:dyDescent="0.2">
      <c r="A104" s="189" t="s">
        <v>1650</v>
      </c>
      <c r="B104" s="23" t="s">
        <v>1392</v>
      </c>
      <c r="C104" s="108" t="s">
        <v>1212</v>
      </c>
      <c r="D104" s="9"/>
      <c r="E104" s="9"/>
      <c r="F104" s="9"/>
      <c r="G104" s="42">
        <v>300</v>
      </c>
      <c r="H104" s="42">
        <v>3000</v>
      </c>
      <c r="I104" s="9"/>
      <c r="J104" s="9"/>
      <c r="K104" s="9"/>
      <c r="L104" s="9"/>
      <c r="M104" s="87"/>
      <c r="N104" s="9"/>
      <c r="O104" s="87">
        <v>3300</v>
      </c>
      <c r="P104" s="20" t="s">
        <v>111</v>
      </c>
      <c r="Q104" s="20" t="s">
        <v>1241</v>
      </c>
      <c r="R104" s="163">
        <v>21.18</v>
      </c>
      <c r="S104" s="130">
        <f>O104*R104</f>
        <v>69894</v>
      </c>
    </row>
    <row r="105" spans="1:19" x14ac:dyDescent="0.2">
      <c r="A105" s="189" t="s">
        <v>1650</v>
      </c>
      <c r="B105" s="23" t="s">
        <v>1393</v>
      </c>
      <c r="C105" s="108" t="s">
        <v>1212</v>
      </c>
      <c r="D105" s="9"/>
      <c r="E105" s="9"/>
      <c r="F105" s="9"/>
      <c r="G105" s="42">
        <v>125</v>
      </c>
      <c r="H105" s="42">
        <v>800</v>
      </c>
      <c r="I105" s="9"/>
      <c r="J105" s="9"/>
      <c r="K105" s="9"/>
      <c r="L105" s="9"/>
      <c r="M105" s="87"/>
      <c r="N105" s="9"/>
      <c r="O105" s="87">
        <v>925</v>
      </c>
      <c r="P105" s="20" t="s">
        <v>111</v>
      </c>
      <c r="Q105" s="20" t="s">
        <v>1241</v>
      </c>
      <c r="R105" s="163">
        <v>11.27</v>
      </c>
      <c r="S105" s="130">
        <f>O105*R105</f>
        <v>10424.75</v>
      </c>
    </row>
    <row r="106" spans="1:19" x14ac:dyDescent="0.2">
      <c r="A106" s="189" t="s">
        <v>1650</v>
      </c>
      <c r="B106" s="23" t="s">
        <v>1394</v>
      </c>
      <c r="C106" s="108" t="s">
        <v>100</v>
      </c>
      <c r="D106" s="9"/>
      <c r="E106" s="9"/>
      <c r="F106" s="9"/>
      <c r="G106" s="42"/>
      <c r="H106" s="42">
        <v>100</v>
      </c>
      <c r="I106" s="9"/>
      <c r="J106" s="9"/>
      <c r="K106" s="9"/>
      <c r="L106" s="9"/>
      <c r="M106" s="87"/>
      <c r="N106" s="9"/>
      <c r="O106" s="87">
        <v>100</v>
      </c>
      <c r="P106" s="20" t="s">
        <v>111</v>
      </c>
      <c r="Q106" s="20" t="s">
        <v>1241</v>
      </c>
      <c r="R106" s="163">
        <v>13.22</v>
      </c>
      <c r="S106" s="130">
        <v>1322</v>
      </c>
    </row>
    <row r="107" spans="1:19" x14ac:dyDescent="0.2">
      <c r="A107" s="189" t="s">
        <v>1650</v>
      </c>
      <c r="B107" s="23" t="s">
        <v>1395</v>
      </c>
      <c r="C107" s="108" t="s">
        <v>100</v>
      </c>
      <c r="D107" s="9"/>
      <c r="E107" s="9"/>
      <c r="F107" s="9"/>
      <c r="G107" s="42">
        <v>500</v>
      </c>
      <c r="H107" s="42">
        <v>2600</v>
      </c>
      <c r="I107" s="9"/>
      <c r="J107" s="9"/>
      <c r="K107" s="9"/>
      <c r="L107" s="9"/>
      <c r="M107" s="87"/>
      <c r="N107" s="9"/>
      <c r="O107" s="87">
        <v>3100</v>
      </c>
      <c r="P107" s="20" t="s">
        <v>111</v>
      </c>
      <c r="Q107" s="20" t="s">
        <v>1241</v>
      </c>
      <c r="R107" s="163">
        <v>13.22</v>
      </c>
      <c r="S107" s="130">
        <f>O107*R107</f>
        <v>40982</v>
      </c>
    </row>
    <row r="108" spans="1:19" x14ac:dyDescent="0.2">
      <c r="A108" s="189" t="s">
        <v>1650</v>
      </c>
      <c r="B108" s="23" t="s">
        <v>1396</v>
      </c>
      <c r="C108" s="108" t="s">
        <v>1212</v>
      </c>
      <c r="D108" s="9"/>
      <c r="E108" s="9"/>
      <c r="F108" s="9"/>
      <c r="G108" s="42">
        <v>100</v>
      </c>
      <c r="H108" s="42">
        <v>500</v>
      </c>
      <c r="I108" s="9"/>
      <c r="J108" s="9"/>
      <c r="K108" s="9"/>
      <c r="L108" s="9"/>
      <c r="M108" s="87"/>
      <c r="N108" s="9"/>
      <c r="O108" s="87">
        <v>600</v>
      </c>
      <c r="P108" s="20" t="s">
        <v>111</v>
      </c>
      <c r="Q108" s="20" t="s">
        <v>1241</v>
      </c>
      <c r="R108" s="163">
        <v>4.49</v>
      </c>
      <c r="S108" s="130">
        <f>O108*R108</f>
        <v>2694</v>
      </c>
    </row>
    <row r="109" spans="1:19" x14ac:dyDescent="0.2">
      <c r="A109" s="189" t="s">
        <v>1650</v>
      </c>
      <c r="B109" s="23" t="s">
        <v>1191</v>
      </c>
      <c r="C109" s="49" t="s">
        <v>100</v>
      </c>
      <c r="D109" s="9"/>
      <c r="E109" s="9"/>
      <c r="F109" s="9"/>
      <c r="G109" s="42"/>
      <c r="H109" s="42"/>
      <c r="I109" s="9"/>
      <c r="J109" s="9"/>
      <c r="K109" s="9"/>
      <c r="L109" s="9"/>
      <c r="M109" s="87">
        <v>15</v>
      </c>
      <c r="N109" s="9"/>
      <c r="O109" s="87">
        <v>15</v>
      </c>
      <c r="P109" s="20" t="s">
        <v>108</v>
      </c>
      <c r="Q109" s="20" t="s">
        <v>1241</v>
      </c>
      <c r="R109" s="163">
        <v>5.26</v>
      </c>
      <c r="S109" s="130">
        <v>78.899999999999991</v>
      </c>
    </row>
    <row r="110" spans="1:19" x14ac:dyDescent="0.2">
      <c r="A110" s="189" t="s">
        <v>1650</v>
      </c>
      <c r="B110" s="23" t="s">
        <v>1453</v>
      </c>
      <c r="C110" s="112" t="s">
        <v>98</v>
      </c>
      <c r="D110" s="9"/>
      <c r="E110" s="9"/>
      <c r="F110" s="9"/>
      <c r="G110" s="42">
        <v>90</v>
      </c>
      <c r="H110" s="42"/>
      <c r="I110" s="9"/>
      <c r="J110" s="9"/>
      <c r="K110" s="9"/>
      <c r="L110" s="9"/>
      <c r="M110" s="87"/>
      <c r="N110" s="9"/>
      <c r="O110" s="87">
        <v>90</v>
      </c>
      <c r="P110" s="20" t="s">
        <v>111</v>
      </c>
      <c r="Q110" s="20" t="s">
        <v>1241</v>
      </c>
      <c r="R110" s="163">
        <v>16.510000000000002</v>
      </c>
      <c r="S110" s="130">
        <f>O110*R110</f>
        <v>1485.9</v>
      </c>
    </row>
    <row r="111" spans="1:19" x14ac:dyDescent="0.2">
      <c r="A111" s="189" t="s">
        <v>1650</v>
      </c>
      <c r="B111" s="23" t="s">
        <v>1397</v>
      </c>
      <c r="C111" s="108" t="s">
        <v>100</v>
      </c>
      <c r="D111" s="9"/>
      <c r="E111" s="9"/>
      <c r="F111" s="9"/>
      <c r="G111" s="42">
        <v>50</v>
      </c>
      <c r="H111" s="42">
        <v>130</v>
      </c>
      <c r="I111" s="9"/>
      <c r="J111" s="9"/>
      <c r="K111" s="9"/>
      <c r="L111" s="9"/>
      <c r="M111" s="87"/>
      <c r="N111" s="9"/>
      <c r="O111" s="87">
        <v>180</v>
      </c>
      <c r="P111" s="20" t="s">
        <v>111</v>
      </c>
      <c r="Q111" s="20" t="s">
        <v>1241</v>
      </c>
      <c r="R111" s="163">
        <v>5.35</v>
      </c>
      <c r="S111" s="130">
        <f>O111*R111</f>
        <v>962.99999999999989</v>
      </c>
    </row>
    <row r="112" spans="1:19" x14ac:dyDescent="0.2">
      <c r="A112" s="189" t="s">
        <v>1650</v>
      </c>
      <c r="B112" s="23" t="s">
        <v>1454</v>
      </c>
      <c r="C112" s="112" t="s">
        <v>100</v>
      </c>
      <c r="D112" s="9"/>
      <c r="E112" s="9"/>
      <c r="F112" s="9"/>
      <c r="G112" s="42">
        <v>1125</v>
      </c>
      <c r="H112" s="42"/>
      <c r="I112" s="9"/>
      <c r="J112" s="9"/>
      <c r="K112" s="9"/>
      <c r="L112" s="9"/>
      <c r="M112" s="87"/>
      <c r="N112" s="9"/>
      <c r="O112" s="87">
        <v>1125</v>
      </c>
      <c r="P112" s="20" t="s">
        <v>111</v>
      </c>
      <c r="Q112" s="20" t="s">
        <v>1241</v>
      </c>
      <c r="R112" s="163">
        <v>4.79</v>
      </c>
      <c r="S112" s="130">
        <f>O112*R112</f>
        <v>5388.75</v>
      </c>
    </row>
    <row r="113" spans="1:19" x14ac:dyDescent="0.2">
      <c r="A113" s="189" t="s">
        <v>1650</v>
      </c>
      <c r="B113" s="23" t="s">
        <v>1398</v>
      </c>
      <c r="C113" s="108" t="s">
        <v>100</v>
      </c>
      <c r="D113" s="9"/>
      <c r="E113" s="9"/>
      <c r="F113" s="9"/>
      <c r="G113" s="42"/>
      <c r="H113" s="42">
        <v>6000</v>
      </c>
      <c r="I113" s="9"/>
      <c r="J113" s="9"/>
      <c r="K113" s="9"/>
      <c r="L113" s="9"/>
      <c r="M113" s="87"/>
      <c r="N113" s="9"/>
      <c r="O113" s="87">
        <v>6000</v>
      </c>
      <c r="P113" s="20" t="s">
        <v>111</v>
      </c>
      <c r="Q113" s="20" t="s">
        <v>1241</v>
      </c>
      <c r="R113" s="163">
        <v>6.02</v>
      </c>
      <c r="S113" s="130">
        <v>36120</v>
      </c>
    </row>
    <row r="114" spans="1:19" x14ac:dyDescent="0.2">
      <c r="A114" s="189" t="s">
        <v>1650</v>
      </c>
      <c r="B114" s="23" t="s">
        <v>1434</v>
      </c>
      <c r="C114" s="108" t="s">
        <v>101</v>
      </c>
      <c r="D114" s="9"/>
      <c r="E114" s="9"/>
      <c r="F114" s="9"/>
      <c r="G114" s="42">
        <v>50</v>
      </c>
      <c r="H114" s="42">
        <v>400</v>
      </c>
      <c r="I114" s="9"/>
      <c r="J114" s="9"/>
      <c r="K114" s="9"/>
      <c r="L114" s="9"/>
      <c r="M114" s="87"/>
      <c r="N114" s="9"/>
      <c r="O114" s="87">
        <v>450</v>
      </c>
      <c r="P114" s="20" t="s">
        <v>111</v>
      </c>
      <c r="Q114" s="20" t="s">
        <v>1241</v>
      </c>
      <c r="R114" s="163">
        <v>6.39</v>
      </c>
      <c r="S114" s="130">
        <f>O114*R114</f>
        <v>2875.5</v>
      </c>
    </row>
    <row r="115" spans="1:19" x14ac:dyDescent="0.2">
      <c r="A115" s="189" t="s">
        <v>1650</v>
      </c>
      <c r="B115" s="113" t="s">
        <v>1441</v>
      </c>
      <c r="C115" s="108" t="s">
        <v>1212</v>
      </c>
      <c r="D115" s="9"/>
      <c r="E115" s="9"/>
      <c r="F115" s="9"/>
      <c r="G115" s="42">
        <v>50</v>
      </c>
      <c r="H115" s="42">
        <v>200</v>
      </c>
      <c r="I115" s="9"/>
      <c r="J115" s="9"/>
      <c r="K115" s="9"/>
      <c r="L115" s="9"/>
      <c r="M115" s="87"/>
      <c r="N115" s="9"/>
      <c r="O115" s="87">
        <v>250</v>
      </c>
      <c r="P115" s="20" t="s">
        <v>111</v>
      </c>
      <c r="Q115" s="20" t="s">
        <v>1241</v>
      </c>
      <c r="R115" s="163">
        <v>19.899999999999999</v>
      </c>
      <c r="S115" s="130">
        <f>O115*R115</f>
        <v>4975</v>
      </c>
    </row>
    <row r="116" spans="1:19" x14ac:dyDescent="0.2">
      <c r="A116" s="189" t="s">
        <v>1650</v>
      </c>
      <c r="B116" s="23" t="s">
        <v>1399</v>
      </c>
      <c r="C116" s="108" t="s">
        <v>101</v>
      </c>
      <c r="D116" s="9"/>
      <c r="E116" s="9"/>
      <c r="F116" s="9"/>
      <c r="G116" s="42">
        <v>30</v>
      </c>
      <c r="H116" s="42">
        <v>90</v>
      </c>
      <c r="I116" s="9"/>
      <c r="J116" s="9"/>
      <c r="K116" s="9"/>
      <c r="L116" s="9"/>
      <c r="M116" s="87"/>
      <c r="N116" s="9"/>
      <c r="O116" s="87">
        <v>120</v>
      </c>
      <c r="P116" s="20" t="s">
        <v>111</v>
      </c>
      <c r="Q116" s="20" t="s">
        <v>1241</v>
      </c>
      <c r="R116" s="163">
        <v>3.06</v>
      </c>
      <c r="S116" s="130">
        <f>O116*R116</f>
        <v>367.2</v>
      </c>
    </row>
    <row r="117" spans="1:19" x14ac:dyDescent="0.2">
      <c r="A117" s="189" t="s">
        <v>1650</v>
      </c>
      <c r="B117" s="113" t="s">
        <v>1442</v>
      </c>
      <c r="C117" s="108" t="s">
        <v>1212</v>
      </c>
      <c r="D117" s="9"/>
      <c r="E117" s="9"/>
      <c r="F117" s="9"/>
      <c r="G117" s="42">
        <v>375</v>
      </c>
      <c r="H117" s="42">
        <v>3300</v>
      </c>
      <c r="I117" s="9"/>
      <c r="J117" s="9"/>
      <c r="K117" s="9"/>
      <c r="L117" s="9"/>
      <c r="M117" s="87"/>
      <c r="N117" s="9"/>
      <c r="O117" s="87">
        <v>3675</v>
      </c>
      <c r="P117" s="20" t="s">
        <v>111</v>
      </c>
      <c r="Q117" s="20" t="s">
        <v>1241</v>
      </c>
      <c r="R117" s="163">
        <v>8.7100000000000009</v>
      </c>
      <c r="S117" s="130">
        <f>O117*R117</f>
        <v>32009.250000000004</v>
      </c>
    </row>
    <row r="118" spans="1:19" x14ac:dyDescent="0.2">
      <c r="A118" s="189" t="s">
        <v>1650</v>
      </c>
      <c r="B118" s="23" t="s">
        <v>1192</v>
      </c>
      <c r="C118" s="49" t="s">
        <v>1212</v>
      </c>
      <c r="D118" s="9"/>
      <c r="E118" s="9"/>
      <c r="F118" s="9"/>
      <c r="G118" s="42"/>
      <c r="H118" s="42"/>
      <c r="I118" s="9"/>
      <c r="J118" s="9"/>
      <c r="K118" s="9"/>
      <c r="L118" s="9"/>
      <c r="M118" s="87">
        <v>10</v>
      </c>
      <c r="N118" s="9"/>
      <c r="O118" s="87">
        <v>10</v>
      </c>
      <c r="P118" s="20" t="s">
        <v>108</v>
      </c>
      <c r="Q118" s="20" t="s">
        <v>1241</v>
      </c>
      <c r="R118" s="163">
        <v>12.53</v>
      </c>
      <c r="S118" s="130">
        <v>125.3</v>
      </c>
    </row>
    <row r="119" spans="1:19" x14ac:dyDescent="0.2">
      <c r="A119" s="189" t="s">
        <v>1650</v>
      </c>
      <c r="B119" s="23" t="s">
        <v>1400</v>
      </c>
      <c r="C119" s="108" t="s">
        <v>98</v>
      </c>
      <c r="D119" s="9"/>
      <c r="E119" s="9"/>
      <c r="F119" s="9"/>
      <c r="G119" s="42">
        <v>30</v>
      </c>
      <c r="H119" s="42">
        <v>300</v>
      </c>
      <c r="I119" s="9"/>
      <c r="J119" s="9"/>
      <c r="K119" s="9"/>
      <c r="L119" s="9"/>
      <c r="M119" s="87"/>
      <c r="N119" s="9"/>
      <c r="O119" s="87">
        <v>330</v>
      </c>
      <c r="P119" s="20" t="s">
        <v>111</v>
      </c>
      <c r="Q119" s="20" t="s">
        <v>1241</v>
      </c>
      <c r="R119" s="163">
        <v>2.87</v>
      </c>
      <c r="S119" s="130">
        <f>O119*R119</f>
        <v>947.1</v>
      </c>
    </row>
    <row r="120" spans="1:19" x14ac:dyDescent="0.2">
      <c r="A120" s="189" t="s">
        <v>1650</v>
      </c>
      <c r="B120" s="23" t="s">
        <v>1401</v>
      </c>
      <c r="C120" s="108" t="s">
        <v>98</v>
      </c>
      <c r="D120" s="9"/>
      <c r="E120" s="9"/>
      <c r="F120" s="9"/>
      <c r="G120" s="42">
        <v>30</v>
      </c>
      <c r="H120" s="42">
        <v>600</v>
      </c>
      <c r="I120" s="9"/>
      <c r="J120" s="9"/>
      <c r="K120" s="9"/>
      <c r="L120" s="9"/>
      <c r="M120" s="87"/>
      <c r="N120" s="9"/>
      <c r="O120" s="87">
        <v>630</v>
      </c>
      <c r="P120" s="20" t="s">
        <v>111</v>
      </c>
      <c r="Q120" s="20" t="s">
        <v>1241</v>
      </c>
      <c r="R120" s="163">
        <v>3.11</v>
      </c>
      <c r="S120" s="130">
        <f>O120*R120</f>
        <v>1959.3</v>
      </c>
    </row>
    <row r="121" spans="1:19" x14ac:dyDescent="0.2">
      <c r="A121" s="189" t="s">
        <v>1650</v>
      </c>
      <c r="B121" s="23" t="s">
        <v>1402</v>
      </c>
      <c r="C121" s="108" t="s">
        <v>98</v>
      </c>
      <c r="D121" s="9"/>
      <c r="E121" s="9"/>
      <c r="F121" s="9"/>
      <c r="G121" s="42">
        <v>30</v>
      </c>
      <c r="H121" s="42">
        <v>300</v>
      </c>
      <c r="I121" s="9"/>
      <c r="J121" s="9"/>
      <c r="K121" s="9"/>
      <c r="L121" s="9"/>
      <c r="M121" s="87"/>
      <c r="N121" s="9"/>
      <c r="O121" s="87">
        <v>330</v>
      </c>
      <c r="P121" s="20" t="s">
        <v>111</v>
      </c>
      <c r="Q121" s="20" t="s">
        <v>1241</v>
      </c>
      <c r="R121" s="163">
        <v>2.98</v>
      </c>
      <c r="S121" s="130">
        <f>O121*R121</f>
        <v>983.4</v>
      </c>
    </row>
    <row r="122" spans="1:19" x14ac:dyDescent="0.2">
      <c r="A122" s="189" t="s">
        <v>1650</v>
      </c>
      <c r="B122" s="23" t="s">
        <v>1193</v>
      </c>
      <c r="C122" s="49" t="s">
        <v>98</v>
      </c>
      <c r="D122" s="9"/>
      <c r="E122" s="9"/>
      <c r="F122" s="9"/>
      <c r="G122" s="42"/>
      <c r="H122" s="42"/>
      <c r="I122" s="9"/>
      <c r="J122" s="9"/>
      <c r="K122" s="9"/>
      <c r="L122" s="9"/>
      <c r="M122" s="87">
        <v>10</v>
      </c>
      <c r="N122" s="9"/>
      <c r="O122" s="87">
        <v>10</v>
      </c>
      <c r="P122" s="20" t="s">
        <v>108</v>
      </c>
      <c r="Q122" s="20" t="s">
        <v>1241</v>
      </c>
      <c r="R122" s="163">
        <v>11.99</v>
      </c>
      <c r="S122" s="130">
        <v>119.9</v>
      </c>
    </row>
    <row r="123" spans="1:19" x14ac:dyDescent="0.2">
      <c r="A123" s="189" t="s">
        <v>1650</v>
      </c>
      <c r="B123" s="23" t="s">
        <v>1403</v>
      </c>
      <c r="C123" s="108" t="s">
        <v>1212</v>
      </c>
      <c r="D123" s="9"/>
      <c r="E123" s="9"/>
      <c r="F123" s="9"/>
      <c r="G123" s="42">
        <v>125</v>
      </c>
      <c r="H123" s="42">
        <v>500</v>
      </c>
      <c r="I123" s="9"/>
      <c r="J123" s="9"/>
      <c r="K123" s="9"/>
      <c r="L123" s="9"/>
      <c r="M123" s="87"/>
      <c r="N123" s="9"/>
      <c r="O123" s="87">
        <v>625</v>
      </c>
      <c r="P123" s="20" t="s">
        <v>111</v>
      </c>
      <c r="Q123" s="20" t="s">
        <v>1241</v>
      </c>
      <c r="R123" s="163">
        <v>8.4700000000000006</v>
      </c>
      <c r="S123" s="130">
        <f>O123*R123</f>
        <v>5293.75</v>
      </c>
    </row>
    <row r="124" spans="1:19" x14ac:dyDescent="0.2">
      <c r="A124" s="189" t="s">
        <v>1650</v>
      </c>
      <c r="B124" s="23" t="s">
        <v>1404</v>
      </c>
      <c r="C124" s="108" t="s">
        <v>1212</v>
      </c>
      <c r="D124" s="9"/>
      <c r="E124" s="9"/>
      <c r="F124" s="9"/>
      <c r="G124" s="42">
        <v>125</v>
      </c>
      <c r="H124" s="42">
        <v>300</v>
      </c>
      <c r="I124" s="9"/>
      <c r="J124" s="9"/>
      <c r="K124" s="9"/>
      <c r="L124" s="9"/>
      <c r="M124" s="87"/>
      <c r="N124" s="9"/>
      <c r="O124" s="87">
        <v>425</v>
      </c>
      <c r="P124" s="20" t="s">
        <v>111</v>
      </c>
      <c r="Q124" s="20" t="s">
        <v>1241</v>
      </c>
      <c r="R124" s="163">
        <v>6.74</v>
      </c>
      <c r="S124" s="130">
        <f>O124*R124</f>
        <v>2864.5</v>
      </c>
    </row>
    <row r="125" spans="1:19" x14ac:dyDescent="0.2">
      <c r="A125" s="189" t="s">
        <v>1650</v>
      </c>
      <c r="B125" s="23" t="s">
        <v>1405</v>
      </c>
      <c r="C125" s="108" t="s">
        <v>1212</v>
      </c>
      <c r="D125" s="9"/>
      <c r="E125" s="9"/>
      <c r="F125" s="9"/>
      <c r="G125" s="42">
        <v>150</v>
      </c>
      <c r="H125" s="42">
        <v>85</v>
      </c>
      <c r="I125" s="9"/>
      <c r="J125" s="9"/>
      <c r="K125" s="9"/>
      <c r="L125" s="9"/>
      <c r="M125" s="87"/>
      <c r="N125" s="9"/>
      <c r="O125" s="87">
        <v>235</v>
      </c>
      <c r="P125" s="20" t="s">
        <v>111</v>
      </c>
      <c r="Q125" s="20" t="s">
        <v>1241</v>
      </c>
      <c r="R125" s="163">
        <v>12.78</v>
      </c>
      <c r="S125" s="130">
        <f>O125*R125</f>
        <v>3003.2999999999997</v>
      </c>
    </row>
    <row r="126" spans="1:19" x14ac:dyDescent="0.2">
      <c r="A126" s="189" t="s">
        <v>1650</v>
      </c>
      <c r="B126" s="23" t="s">
        <v>1406</v>
      </c>
      <c r="C126" s="108" t="s">
        <v>1212</v>
      </c>
      <c r="D126" s="9"/>
      <c r="E126" s="9"/>
      <c r="F126" s="9"/>
      <c r="G126" s="42">
        <v>62</v>
      </c>
      <c r="H126" s="42">
        <v>250</v>
      </c>
      <c r="I126" s="9"/>
      <c r="J126" s="9"/>
      <c r="K126" s="9"/>
      <c r="L126" s="9"/>
      <c r="M126" s="87"/>
      <c r="N126" s="9"/>
      <c r="O126" s="87">
        <v>312</v>
      </c>
      <c r="P126" s="20" t="s">
        <v>111</v>
      </c>
      <c r="Q126" s="20" t="s">
        <v>1241</v>
      </c>
      <c r="R126" s="163">
        <v>9.8000000000000007</v>
      </c>
      <c r="S126" s="130">
        <f>O126*R126</f>
        <v>3057.6000000000004</v>
      </c>
    </row>
    <row r="127" spans="1:19" x14ac:dyDescent="0.2">
      <c r="A127" s="189" t="s">
        <v>1650</v>
      </c>
      <c r="B127" s="23" t="s">
        <v>1407</v>
      </c>
      <c r="C127" s="110" t="s">
        <v>101</v>
      </c>
      <c r="D127" s="9"/>
      <c r="E127" s="9"/>
      <c r="F127" s="9"/>
      <c r="G127" s="42">
        <v>300</v>
      </c>
      <c r="H127" s="42">
        <v>80</v>
      </c>
      <c r="I127" s="9"/>
      <c r="J127" s="9"/>
      <c r="K127" s="9"/>
      <c r="L127" s="9"/>
      <c r="M127" s="87"/>
      <c r="N127" s="9"/>
      <c r="O127" s="87">
        <v>380</v>
      </c>
      <c r="P127" s="20" t="s">
        <v>111</v>
      </c>
      <c r="Q127" s="20" t="s">
        <v>1241</v>
      </c>
      <c r="R127" s="163">
        <v>7.61</v>
      </c>
      <c r="S127" s="130">
        <f>O127*R127</f>
        <v>2891.8</v>
      </c>
    </row>
    <row r="128" spans="1:19" x14ac:dyDescent="0.2">
      <c r="A128" s="189" t="s">
        <v>1650</v>
      </c>
      <c r="B128" s="23" t="s">
        <v>1408</v>
      </c>
      <c r="C128" s="110" t="s">
        <v>1212</v>
      </c>
      <c r="D128" s="9"/>
      <c r="E128" s="9"/>
      <c r="F128" s="9"/>
      <c r="G128" s="42"/>
      <c r="H128" s="42">
        <v>40</v>
      </c>
      <c r="I128" s="9"/>
      <c r="J128" s="9"/>
      <c r="K128" s="9"/>
      <c r="L128" s="9"/>
      <c r="M128" s="87"/>
      <c r="N128" s="9"/>
      <c r="O128" s="87">
        <v>40</v>
      </c>
      <c r="P128" s="20" t="s">
        <v>111</v>
      </c>
      <c r="Q128" s="20" t="s">
        <v>1241</v>
      </c>
      <c r="R128" s="163">
        <v>34.78</v>
      </c>
      <c r="S128" s="130">
        <v>1391.2</v>
      </c>
    </row>
    <row r="129" spans="1:19" x14ac:dyDescent="0.2">
      <c r="A129" s="189" t="s">
        <v>1650</v>
      </c>
      <c r="B129" s="23" t="s">
        <v>1409</v>
      </c>
      <c r="C129" s="110" t="s">
        <v>1212</v>
      </c>
      <c r="D129" s="9"/>
      <c r="E129" s="9"/>
      <c r="F129" s="9"/>
      <c r="G129" s="42"/>
      <c r="H129" s="42">
        <v>60</v>
      </c>
      <c r="I129" s="9"/>
      <c r="J129" s="9"/>
      <c r="K129" s="9"/>
      <c r="L129" s="9"/>
      <c r="M129" s="87"/>
      <c r="N129" s="9"/>
      <c r="O129" s="87">
        <v>60</v>
      </c>
      <c r="P129" s="20" t="s">
        <v>111</v>
      </c>
      <c r="Q129" s="20" t="s">
        <v>1241</v>
      </c>
      <c r="R129" s="163">
        <v>27.31</v>
      </c>
      <c r="S129" s="130">
        <v>1638.6</v>
      </c>
    </row>
    <row r="130" spans="1:19" x14ac:dyDescent="0.2">
      <c r="A130" s="189" t="s">
        <v>1650</v>
      </c>
      <c r="B130" s="23" t="s">
        <v>1455</v>
      </c>
      <c r="C130" s="110" t="s">
        <v>1212</v>
      </c>
      <c r="D130" s="9"/>
      <c r="E130" s="9"/>
      <c r="F130" s="9"/>
      <c r="G130" s="42">
        <v>50</v>
      </c>
      <c r="H130" s="42">
        <v>500</v>
      </c>
      <c r="I130" s="9"/>
      <c r="J130" s="9"/>
      <c r="K130" s="9"/>
      <c r="L130" s="9"/>
      <c r="M130" s="87"/>
      <c r="N130" s="9"/>
      <c r="O130" s="87">
        <v>550</v>
      </c>
      <c r="P130" s="20" t="s">
        <v>111</v>
      </c>
      <c r="Q130" s="20" t="s">
        <v>1241</v>
      </c>
      <c r="R130" s="163">
        <v>2.94</v>
      </c>
      <c r="S130" s="130">
        <f>O130*R130</f>
        <v>1617</v>
      </c>
    </row>
    <row r="131" spans="1:19" x14ac:dyDescent="0.2">
      <c r="A131" s="189" t="s">
        <v>1650</v>
      </c>
      <c r="B131" s="23" t="s">
        <v>1410</v>
      </c>
      <c r="C131" s="110" t="s">
        <v>1212</v>
      </c>
      <c r="D131" s="9"/>
      <c r="E131" s="9"/>
      <c r="F131" s="9"/>
      <c r="G131" s="42"/>
      <c r="H131" s="42">
        <v>200</v>
      </c>
      <c r="I131" s="9"/>
      <c r="J131" s="9"/>
      <c r="K131" s="9"/>
      <c r="L131" s="9"/>
      <c r="M131" s="87"/>
      <c r="N131" s="9"/>
      <c r="O131" s="87">
        <v>200</v>
      </c>
      <c r="P131" s="20" t="s">
        <v>111</v>
      </c>
      <c r="Q131" s="20" t="s">
        <v>1241</v>
      </c>
      <c r="R131" s="163">
        <v>7.4</v>
      </c>
      <c r="S131" s="130">
        <v>1480</v>
      </c>
    </row>
    <row r="132" spans="1:19" x14ac:dyDescent="0.2">
      <c r="A132" s="189" t="s">
        <v>1650</v>
      </c>
      <c r="B132" s="23" t="s">
        <v>1194</v>
      </c>
      <c r="C132" s="49" t="s">
        <v>101</v>
      </c>
      <c r="D132" s="9"/>
      <c r="E132" s="9"/>
      <c r="F132" s="9"/>
      <c r="G132" s="42"/>
      <c r="H132" s="42"/>
      <c r="I132" s="9"/>
      <c r="J132" s="9"/>
      <c r="K132" s="9"/>
      <c r="L132" s="9"/>
      <c r="M132" s="87">
        <v>40</v>
      </c>
      <c r="N132" s="9"/>
      <c r="O132" s="87">
        <v>40</v>
      </c>
      <c r="P132" s="20" t="s">
        <v>108</v>
      </c>
      <c r="Q132" s="20" t="s">
        <v>1241</v>
      </c>
      <c r="R132" s="163">
        <v>3.55</v>
      </c>
      <c r="S132" s="130">
        <v>142</v>
      </c>
    </row>
    <row r="133" spans="1:19" x14ac:dyDescent="0.2">
      <c r="A133" s="189" t="s">
        <v>1650</v>
      </c>
      <c r="B133" s="23" t="s">
        <v>1456</v>
      </c>
      <c r="C133" s="112" t="s">
        <v>1212</v>
      </c>
      <c r="D133" s="9"/>
      <c r="E133" s="9"/>
      <c r="F133" s="9"/>
      <c r="G133" s="42">
        <v>250</v>
      </c>
      <c r="H133" s="42"/>
      <c r="I133" s="9"/>
      <c r="J133" s="9"/>
      <c r="K133" s="9"/>
      <c r="L133" s="9"/>
      <c r="M133" s="87"/>
      <c r="N133" s="9"/>
      <c r="O133" s="87">
        <v>250</v>
      </c>
      <c r="P133" s="20" t="s">
        <v>111</v>
      </c>
      <c r="Q133" s="20" t="s">
        <v>1241</v>
      </c>
      <c r="R133" s="163">
        <v>7.4</v>
      </c>
      <c r="S133" s="130">
        <f>O133*R133</f>
        <v>1850</v>
      </c>
    </row>
    <row r="134" spans="1:19" x14ac:dyDescent="0.2">
      <c r="A134" s="189" t="s">
        <v>1650</v>
      </c>
      <c r="B134" s="23" t="s">
        <v>1411</v>
      </c>
      <c r="C134" s="110" t="s">
        <v>1212</v>
      </c>
      <c r="D134" s="9"/>
      <c r="E134" s="9"/>
      <c r="F134" s="9"/>
      <c r="G134" s="42"/>
      <c r="H134" s="42">
        <v>100</v>
      </c>
      <c r="I134" s="9"/>
      <c r="J134" s="9"/>
      <c r="K134" s="9"/>
      <c r="L134" s="9"/>
      <c r="M134" s="87"/>
      <c r="N134" s="9"/>
      <c r="O134" s="87">
        <v>100</v>
      </c>
      <c r="P134" s="20" t="s">
        <v>111</v>
      </c>
      <c r="Q134" s="20" t="s">
        <v>1241</v>
      </c>
      <c r="R134" s="163">
        <v>9.5</v>
      </c>
      <c r="S134" s="130">
        <v>950</v>
      </c>
    </row>
    <row r="135" spans="1:19" x14ac:dyDescent="0.2">
      <c r="A135" s="189" t="s">
        <v>1650</v>
      </c>
      <c r="B135" s="23" t="s">
        <v>1412</v>
      </c>
      <c r="C135" s="110" t="s">
        <v>1413</v>
      </c>
      <c r="D135" s="9"/>
      <c r="E135" s="9"/>
      <c r="F135" s="9"/>
      <c r="G135" s="42">
        <v>190</v>
      </c>
      <c r="H135" s="42">
        <v>70</v>
      </c>
      <c r="I135" s="9"/>
      <c r="J135" s="9"/>
      <c r="K135" s="9"/>
      <c r="L135" s="9"/>
      <c r="M135" s="87"/>
      <c r="N135" s="9"/>
      <c r="O135" s="87">
        <v>260</v>
      </c>
      <c r="P135" s="20" t="s">
        <v>111</v>
      </c>
      <c r="Q135" s="20" t="s">
        <v>1241</v>
      </c>
      <c r="R135" s="163">
        <v>3.41</v>
      </c>
      <c r="S135" s="130">
        <f>O135*R135</f>
        <v>886.6</v>
      </c>
    </row>
    <row r="136" spans="1:19" x14ac:dyDescent="0.2">
      <c r="A136" s="189" t="s">
        <v>1650</v>
      </c>
      <c r="B136" s="23" t="s">
        <v>1414</v>
      </c>
      <c r="C136" s="112" t="s">
        <v>1212</v>
      </c>
      <c r="D136" s="9"/>
      <c r="E136" s="9"/>
      <c r="F136" s="9"/>
      <c r="G136" s="42">
        <v>125</v>
      </c>
      <c r="H136" s="42"/>
      <c r="I136" s="9"/>
      <c r="J136" s="9"/>
      <c r="K136" s="9"/>
      <c r="L136" s="9"/>
      <c r="M136" s="87"/>
      <c r="N136" s="9"/>
      <c r="O136" s="87">
        <v>125</v>
      </c>
      <c r="P136" s="20" t="s">
        <v>111</v>
      </c>
      <c r="Q136" s="20" t="s">
        <v>1241</v>
      </c>
      <c r="R136" s="163">
        <v>28.95</v>
      </c>
      <c r="S136" s="130">
        <f>O136*R136</f>
        <v>3618.75</v>
      </c>
    </row>
    <row r="137" spans="1:19" x14ac:dyDescent="0.2">
      <c r="A137" s="189" t="s">
        <v>1650</v>
      </c>
      <c r="B137" s="23" t="s">
        <v>1414</v>
      </c>
      <c r="C137" s="110" t="s">
        <v>1212</v>
      </c>
      <c r="D137" s="9"/>
      <c r="E137" s="9"/>
      <c r="F137" s="9"/>
      <c r="G137" s="42"/>
      <c r="H137" s="42">
        <v>75</v>
      </c>
      <c r="I137" s="9"/>
      <c r="J137" s="9"/>
      <c r="K137" s="9"/>
      <c r="L137" s="9"/>
      <c r="M137" s="87"/>
      <c r="N137" s="9"/>
      <c r="O137" s="87">
        <v>75</v>
      </c>
      <c r="P137" s="20" t="s">
        <v>111</v>
      </c>
      <c r="Q137" s="20" t="s">
        <v>1241</v>
      </c>
      <c r="R137" s="163">
        <v>38</v>
      </c>
      <c r="S137" s="130">
        <v>2850</v>
      </c>
    </row>
    <row r="138" spans="1:19" x14ac:dyDescent="0.2">
      <c r="A138" s="189" t="s">
        <v>1650</v>
      </c>
      <c r="B138" s="23" t="s">
        <v>1195</v>
      </c>
      <c r="C138" s="49" t="s">
        <v>98</v>
      </c>
      <c r="D138" s="9"/>
      <c r="E138" s="9"/>
      <c r="F138" s="9"/>
      <c r="G138" s="42"/>
      <c r="H138" s="42"/>
      <c r="I138" s="9"/>
      <c r="J138" s="9"/>
      <c r="K138" s="9"/>
      <c r="L138" s="9"/>
      <c r="M138" s="87">
        <v>15</v>
      </c>
      <c r="N138" s="9"/>
      <c r="O138" s="87">
        <v>15</v>
      </c>
      <c r="P138" s="20" t="s">
        <v>108</v>
      </c>
      <c r="Q138" s="20" t="s">
        <v>1241</v>
      </c>
      <c r="R138" s="163">
        <v>8.99</v>
      </c>
      <c r="S138" s="130">
        <v>134.85</v>
      </c>
    </row>
    <row r="139" spans="1:19" x14ac:dyDescent="0.2">
      <c r="A139" s="189" t="s">
        <v>1650</v>
      </c>
      <c r="B139" s="23" t="s">
        <v>1415</v>
      </c>
      <c r="C139" s="110" t="s">
        <v>98</v>
      </c>
      <c r="D139" s="9"/>
      <c r="E139" s="9"/>
      <c r="F139" s="9"/>
      <c r="G139" s="42">
        <v>315</v>
      </c>
      <c r="H139" s="42">
        <v>720</v>
      </c>
      <c r="I139" s="9"/>
      <c r="J139" s="9"/>
      <c r="K139" s="9"/>
      <c r="L139" s="9"/>
      <c r="M139" s="87"/>
      <c r="N139" s="9"/>
      <c r="O139" s="87">
        <v>1035</v>
      </c>
      <c r="P139" s="20" t="s">
        <v>111</v>
      </c>
      <c r="Q139" s="20" t="s">
        <v>1241</v>
      </c>
      <c r="R139" s="163">
        <v>8.1</v>
      </c>
      <c r="S139" s="130">
        <f>O139*R139</f>
        <v>8383.5</v>
      </c>
    </row>
    <row r="140" spans="1:19" x14ac:dyDescent="0.2">
      <c r="A140" s="189" t="s">
        <v>1650</v>
      </c>
      <c r="B140" s="23" t="s">
        <v>1416</v>
      </c>
      <c r="C140" s="110" t="s">
        <v>101</v>
      </c>
      <c r="D140" s="9"/>
      <c r="E140" s="9"/>
      <c r="F140" s="9"/>
      <c r="G140" s="42">
        <v>62</v>
      </c>
      <c r="H140" s="42">
        <v>100</v>
      </c>
      <c r="I140" s="9"/>
      <c r="J140" s="9"/>
      <c r="K140" s="9"/>
      <c r="L140" s="9"/>
      <c r="M140" s="87"/>
      <c r="N140" s="9"/>
      <c r="O140" s="87">
        <v>162</v>
      </c>
      <c r="P140" s="20" t="s">
        <v>111</v>
      </c>
      <c r="Q140" s="20" t="s">
        <v>1241</v>
      </c>
      <c r="R140" s="163">
        <v>6.06</v>
      </c>
      <c r="S140" s="130">
        <f>O140*R140</f>
        <v>981.71999999999991</v>
      </c>
    </row>
    <row r="141" spans="1:19" x14ac:dyDescent="0.2">
      <c r="A141" s="189" t="s">
        <v>1650</v>
      </c>
      <c r="B141" s="23" t="s">
        <v>1196</v>
      </c>
      <c r="C141" s="49" t="s">
        <v>1212</v>
      </c>
      <c r="D141" s="9"/>
      <c r="E141" s="9"/>
      <c r="F141" s="9"/>
      <c r="G141" s="42"/>
      <c r="H141" s="42"/>
      <c r="I141" s="9"/>
      <c r="J141" s="9"/>
      <c r="K141" s="9"/>
      <c r="L141" s="9"/>
      <c r="M141" s="87">
        <v>5</v>
      </c>
      <c r="N141" s="9"/>
      <c r="O141" s="87">
        <v>5</v>
      </c>
      <c r="P141" s="20" t="s">
        <v>108</v>
      </c>
      <c r="Q141" s="20" t="s">
        <v>1241</v>
      </c>
      <c r="R141" s="163">
        <v>2.99</v>
      </c>
      <c r="S141" s="130">
        <v>14.950000000000001</v>
      </c>
    </row>
    <row r="142" spans="1:19" x14ac:dyDescent="0.2">
      <c r="A142" s="189" t="s">
        <v>1650</v>
      </c>
      <c r="B142" s="23" t="s">
        <v>1417</v>
      </c>
      <c r="C142" s="112" t="s">
        <v>1308</v>
      </c>
      <c r="D142" s="9"/>
      <c r="E142" s="9"/>
      <c r="F142" s="9"/>
      <c r="G142" s="42">
        <v>225</v>
      </c>
      <c r="H142" s="42"/>
      <c r="I142" s="9"/>
      <c r="J142" s="9"/>
      <c r="K142" s="9"/>
      <c r="L142" s="9"/>
      <c r="M142" s="87"/>
      <c r="N142" s="9"/>
      <c r="O142" s="87">
        <v>225</v>
      </c>
      <c r="P142" s="20" t="s">
        <v>111</v>
      </c>
      <c r="Q142" s="20" t="s">
        <v>1241</v>
      </c>
      <c r="R142" s="163">
        <v>8.65</v>
      </c>
      <c r="S142" s="130">
        <f>O142*R142</f>
        <v>1946.25</v>
      </c>
    </row>
    <row r="143" spans="1:19" x14ac:dyDescent="0.2">
      <c r="A143" s="189" t="s">
        <v>1650</v>
      </c>
      <c r="B143" s="23" t="s">
        <v>1417</v>
      </c>
      <c r="C143" s="110" t="s">
        <v>1308</v>
      </c>
      <c r="D143" s="9"/>
      <c r="E143" s="9"/>
      <c r="F143" s="9"/>
      <c r="G143" s="42"/>
      <c r="H143" s="42">
        <v>800</v>
      </c>
      <c r="I143" s="9"/>
      <c r="J143" s="9"/>
      <c r="K143" s="9"/>
      <c r="L143" s="9"/>
      <c r="M143" s="87"/>
      <c r="N143" s="9"/>
      <c r="O143" s="87">
        <v>800</v>
      </c>
      <c r="P143" s="20" t="s">
        <v>111</v>
      </c>
      <c r="Q143" s="20" t="s">
        <v>1241</v>
      </c>
      <c r="R143" s="163">
        <v>11.99</v>
      </c>
      <c r="S143" s="130">
        <v>9592</v>
      </c>
    </row>
    <row r="144" spans="1:19" x14ac:dyDescent="0.2">
      <c r="A144" s="189" t="s">
        <v>1650</v>
      </c>
      <c r="B144" s="23" t="s">
        <v>1418</v>
      </c>
      <c r="C144" s="110" t="s">
        <v>1212</v>
      </c>
      <c r="D144" s="9"/>
      <c r="E144" s="9"/>
      <c r="F144" s="9"/>
      <c r="G144" s="42"/>
      <c r="H144" s="42">
        <v>80</v>
      </c>
      <c r="I144" s="9"/>
      <c r="J144" s="9"/>
      <c r="K144" s="9"/>
      <c r="L144" s="9"/>
      <c r="M144" s="87"/>
      <c r="N144" s="9"/>
      <c r="O144" s="87">
        <v>80</v>
      </c>
      <c r="P144" s="20" t="s">
        <v>111</v>
      </c>
      <c r="Q144" s="20" t="s">
        <v>1241</v>
      </c>
      <c r="R144" s="163">
        <v>26.59</v>
      </c>
      <c r="S144" s="130">
        <v>2127.1999999999998</v>
      </c>
    </row>
    <row r="145" spans="1:19" x14ac:dyDescent="0.2">
      <c r="A145" s="189" t="s">
        <v>1650</v>
      </c>
      <c r="B145" s="23" t="s">
        <v>1422</v>
      </c>
      <c r="C145" s="110" t="s">
        <v>1212</v>
      </c>
      <c r="D145" s="9"/>
      <c r="E145" s="9"/>
      <c r="F145" s="9"/>
      <c r="G145" s="42"/>
      <c r="H145" s="42">
        <v>900</v>
      </c>
      <c r="I145" s="9"/>
      <c r="J145" s="9"/>
      <c r="K145" s="9"/>
      <c r="L145" s="9"/>
      <c r="M145" s="87"/>
      <c r="N145" s="9"/>
      <c r="O145" s="87">
        <v>900</v>
      </c>
      <c r="P145" s="20" t="s">
        <v>111</v>
      </c>
      <c r="Q145" s="20" t="s">
        <v>1241</v>
      </c>
      <c r="R145" s="163">
        <v>21.24</v>
      </c>
      <c r="S145" s="130">
        <v>19116</v>
      </c>
    </row>
    <row r="146" spans="1:19" x14ac:dyDescent="0.2">
      <c r="A146" s="189" t="s">
        <v>1650</v>
      </c>
      <c r="B146" s="23" t="s">
        <v>1419</v>
      </c>
      <c r="C146" s="110" t="s">
        <v>1212</v>
      </c>
      <c r="D146" s="9"/>
      <c r="E146" s="9"/>
      <c r="F146" s="9"/>
      <c r="G146" s="42">
        <v>350</v>
      </c>
      <c r="H146" s="42">
        <v>500</v>
      </c>
      <c r="I146" s="9"/>
      <c r="J146" s="9"/>
      <c r="K146" s="9"/>
      <c r="L146" s="9"/>
      <c r="M146" s="87"/>
      <c r="N146" s="9"/>
      <c r="O146" s="87">
        <v>850</v>
      </c>
      <c r="P146" s="20" t="s">
        <v>111</v>
      </c>
      <c r="Q146" s="20" t="s">
        <v>1241</v>
      </c>
      <c r="R146" s="163">
        <v>18.239999999999998</v>
      </c>
      <c r="S146" s="130">
        <f>O146*R146</f>
        <v>15503.999999999998</v>
      </c>
    </row>
    <row r="147" spans="1:19" x14ac:dyDescent="0.2">
      <c r="A147" s="189" t="s">
        <v>1650</v>
      </c>
      <c r="B147" s="23" t="s">
        <v>1420</v>
      </c>
      <c r="C147" s="110" t="s">
        <v>101</v>
      </c>
      <c r="D147" s="9"/>
      <c r="E147" s="9"/>
      <c r="F147" s="9"/>
      <c r="G147" s="42">
        <v>175</v>
      </c>
      <c r="H147" s="42">
        <v>1500</v>
      </c>
      <c r="I147" s="9"/>
      <c r="J147" s="9"/>
      <c r="K147" s="9"/>
      <c r="L147" s="9"/>
      <c r="M147" s="87"/>
      <c r="N147" s="9"/>
      <c r="O147" s="87">
        <v>1675</v>
      </c>
      <c r="P147" s="20" t="s">
        <v>111</v>
      </c>
      <c r="Q147" s="20" t="s">
        <v>1241</v>
      </c>
      <c r="R147" s="163">
        <v>12.89</v>
      </c>
      <c r="S147" s="130">
        <f>O147*R147</f>
        <v>21590.75</v>
      </c>
    </row>
    <row r="148" spans="1:19" x14ac:dyDescent="0.2">
      <c r="A148" s="189" t="s">
        <v>1650</v>
      </c>
      <c r="B148" s="23" t="s">
        <v>1421</v>
      </c>
      <c r="C148" s="110" t="s">
        <v>1212</v>
      </c>
      <c r="D148" s="9"/>
      <c r="E148" s="9"/>
      <c r="F148" s="9"/>
      <c r="G148" s="42">
        <v>350</v>
      </c>
      <c r="H148" s="42">
        <v>800</v>
      </c>
      <c r="I148" s="9"/>
      <c r="J148" s="9"/>
      <c r="K148" s="9"/>
      <c r="L148" s="9"/>
      <c r="M148" s="87"/>
      <c r="N148" s="9"/>
      <c r="O148" s="87">
        <v>1150</v>
      </c>
      <c r="P148" s="20" t="s">
        <v>111</v>
      </c>
      <c r="Q148" s="20" t="s">
        <v>1241</v>
      </c>
      <c r="R148" s="163">
        <v>12.11</v>
      </c>
      <c r="S148" s="130">
        <f>O148*R148</f>
        <v>13926.5</v>
      </c>
    </row>
    <row r="149" spans="1:19" x14ac:dyDescent="0.2">
      <c r="A149" s="189" t="s">
        <v>1650</v>
      </c>
      <c r="B149" s="23" t="s">
        <v>1197</v>
      </c>
      <c r="C149" s="49" t="s">
        <v>98</v>
      </c>
      <c r="D149" s="9"/>
      <c r="E149" s="9"/>
      <c r="F149" s="9"/>
      <c r="G149" s="42"/>
      <c r="H149" s="42"/>
      <c r="I149" s="9"/>
      <c r="J149" s="9"/>
      <c r="K149" s="9"/>
      <c r="L149" s="9"/>
      <c r="M149" s="87">
        <v>500</v>
      </c>
      <c r="N149" s="9"/>
      <c r="O149" s="87">
        <v>500</v>
      </c>
      <c r="P149" s="20" t="s">
        <v>108</v>
      </c>
      <c r="Q149" s="20" t="s">
        <v>1241</v>
      </c>
      <c r="R149" s="163">
        <v>1.35</v>
      </c>
      <c r="S149" s="130">
        <v>675</v>
      </c>
    </row>
    <row r="150" spans="1:19" x14ac:dyDescent="0.2">
      <c r="A150" s="189" t="s">
        <v>1650</v>
      </c>
      <c r="B150" s="23" t="s">
        <v>1198</v>
      </c>
      <c r="C150" s="49" t="s">
        <v>1212</v>
      </c>
      <c r="D150" s="9"/>
      <c r="E150" s="9"/>
      <c r="F150" s="9"/>
      <c r="G150" s="42"/>
      <c r="H150" s="42"/>
      <c r="I150" s="9"/>
      <c r="J150" s="9"/>
      <c r="K150" s="9"/>
      <c r="L150" s="9"/>
      <c r="M150" s="87">
        <v>30</v>
      </c>
      <c r="N150" s="9"/>
      <c r="O150" s="87">
        <v>30</v>
      </c>
      <c r="P150" s="20" t="s">
        <v>108</v>
      </c>
      <c r="Q150" s="20" t="s">
        <v>1241</v>
      </c>
      <c r="R150" s="163">
        <v>13.98</v>
      </c>
      <c r="S150" s="130">
        <v>419.40000000000003</v>
      </c>
    </row>
    <row r="151" spans="1:19" x14ac:dyDescent="0.2">
      <c r="A151" s="189" t="s">
        <v>1650</v>
      </c>
      <c r="B151" s="23" t="s">
        <v>1423</v>
      </c>
      <c r="C151" s="110" t="s">
        <v>1212</v>
      </c>
      <c r="D151" s="9"/>
      <c r="E151" s="9"/>
      <c r="F151" s="9"/>
      <c r="G151" s="42">
        <v>150</v>
      </c>
      <c r="H151" s="42">
        <v>400</v>
      </c>
      <c r="I151" s="9"/>
      <c r="J151" s="9"/>
      <c r="K151" s="9"/>
      <c r="L151" s="9"/>
      <c r="M151" s="87"/>
      <c r="N151" s="9"/>
      <c r="O151" s="87">
        <v>550</v>
      </c>
      <c r="P151" s="20" t="s">
        <v>111</v>
      </c>
      <c r="Q151" s="20" t="s">
        <v>1241</v>
      </c>
      <c r="R151" s="163">
        <v>10.8</v>
      </c>
      <c r="S151" s="130">
        <f t="shared" ref="S151:S157" si="1">O151*R151</f>
        <v>5940</v>
      </c>
    </row>
    <row r="152" spans="1:19" x14ac:dyDescent="0.2">
      <c r="A152" s="189" t="s">
        <v>1650</v>
      </c>
      <c r="B152" s="23" t="s">
        <v>1424</v>
      </c>
      <c r="C152" s="110" t="s">
        <v>1212</v>
      </c>
      <c r="D152" s="9"/>
      <c r="E152" s="9"/>
      <c r="F152" s="9"/>
      <c r="G152" s="42">
        <v>50</v>
      </c>
      <c r="H152" s="42">
        <v>60</v>
      </c>
      <c r="I152" s="9"/>
      <c r="J152" s="9"/>
      <c r="K152" s="9"/>
      <c r="L152" s="9"/>
      <c r="M152" s="87"/>
      <c r="N152" s="9"/>
      <c r="O152" s="87">
        <v>110</v>
      </c>
      <c r="P152" s="20" t="s">
        <v>111</v>
      </c>
      <c r="Q152" s="20" t="s">
        <v>1241</v>
      </c>
      <c r="R152" s="163">
        <v>9.89</v>
      </c>
      <c r="S152" s="130">
        <f t="shared" si="1"/>
        <v>1087.9000000000001</v>
      </c>
    </row>
    <row r="153" spans="1:19" x14ac:dyDescent="0.2">
      <c r="A153" s="189" t="s">
        <v>1650</v>
      </c>
      <c r="B153" s="23" t="s">
        <v>1425</v>
      </c>
      <c r="C153" s="110" t="s">
        <v>101</v>
      </c>
      <c r="D153" s="9"/>
      <c r="E153" s="9"/>
      <c r="F153" s="9"/>
      <c r="G153" s="42">
        <v>150</v>
      </c>
      <c r="H153" s="42">
        <v>120</v>
      </c>
      <c r="I153" s="9"/>
      <c r="J153" s="9"/>
      <c r="K153" s="9"/>
      <c r="L153" s="9"/>
      <c r="M153" s="87"/>
      <c r="N153" s="9"/>
      <c r="O153" s="87">
        <v>270</v>
      </c>
      <c r="P153" s="20" t="s">
        <v>111</v>
      </c>
      <c r="Q153" s="20" t="s">
        <v>1241</v>
      </c>
      <c r="R153" s="163">
        <v>3.33</v>
      </c>
      <c r="S153" s="130">
        <f t="shared" si="1"/>
        <v>899.1</v>
      </c>
    </row>
    <row r="154" spans="1:19" x14ac:dyDescent="0.2">
      <c r="A154" s="189" t="s">
        <v>1650</v>
      </c>
      <c r="B154" s="23" t="s">
        <v>1426</v>
      </c>
      <c r="C154" s="110" t="s">
        <v>101</v>
      </c>
      <c r="D154" s="9"/>
      <c r="E154" s="9"/>
      <c r="F154" s="9"/>
      <c r="G154" s="42">
        <v>50</v>
      </c>
      <c r="H154" s="42">
        <v>40</v>
      </c>
      <c r="I154" s="9"/>
      <c r="J154" s="9"/>
      <c r="K154" s="9"/>
      <c r="L154" s="9"/>
      <c r="M154" s="87"/>
      <c r="N154" s="9"/>
      <c r="O154" s="87">
        <v>90</v>
      </c>
      <c r="P154" s="20" t="s">
        <v>111</v>
      </c>
      <c r="Q154" s="20" t="s">
        <v>1241</v>
      </c>
      <c r="R154" s="163">
        <v>11.74</v>
      </c>
      <c r="S154" s="130">
        <f t="shared" si="1"/>
        <v>1056.5999999999999</v>
      </c>
    </row>
    <row r="155" spans="1:19" x14ac:dyDescent="0.2">
      <c r="A155" s="189" t="s">
        <v>1650</v>
      </c>
      <c r="B155" s="23" t="s">
        <v>1427</v>
      </c>
      <c r="C155" s="110" t="s">
        <v>101</v>
      </c>
      <c r="D155" s="9"/>
      <c r="E155" s="9"/>
      <c r="F155" s="9"/>
      <c r="G155" s="42">
        <v>50</v>
      </c>
      <c r="H155" s="42">
        <v>40</v>
      </c>
      <c r="I155" s="9"/>
      <c r="J155" s="9"/>
      <c r="K155" s="9"/>
      <c r="L155" s="9"/>
      <c r="M155" s="87"/>
      <c r="N155" s="9"/>
      <c r="O155" s="87">
        <v>90</v>
      </c>
      <c r="P155" s="20" t="s">
        <v>111</v>
      </c>
      <c r="Q155" s="20" t="s">
        <v>1241</v>
      </c>
      <c r="R155" s="163">
        <v>11.38</v>
      </c>
      <c r="S155" s="130">
        <f t="shared" si="1"/>
        <v>1024.2</v>
      </c>
    </row>
    <row r="156" spans="1:19" x14ac:dyDescent="0.2">
      <c r="A156" s="189" t="s">
        <v>1650</v>
      </c>
      <c r="B156" s="23" t="s">
        <v>1428</v>
      </c>
      <c r="C156" s="110" t="s">
        <v>1212</v>
      </c>
      <c r="D156" s="9"/>
      <c r="E156" s="9"/>
      <c r="F156" s="9"/>
      <c r="G156" s="42">
        <v>125</v>
      </c>
      <c r="H156" s="42">
        <v>200</v>
      </c>
      <c r="I156" s="9"/>
      <c r="J156" s="9"/>
      <c r="K156" s="9"/>
      <c r="L156" s="9"/>
      <c r="M156" s="87"/>
      <c r="N156" s="9"/>
      <c r="O156" s="87">
        <v>325</v>
      </c>
      <c r="P156" s="20" t="s">
        <v>111</v>
      </c>
      <c r="Q156" s="20" t="s">
        <v>1241</v>
      </c>
      <c r="R156" s="163">
        <v>26.9</v>
      </c>
      <c r="S156" s="130">
        <f t="shared" si="1"/>
        <v>8742.5</v>
      </c>
    </row>
    <row r="157" spans="1:19" x14ac:dyDescent="0.2">
      <c r="A157" s="189" t="s">
        <v>1650</v>
      </c>
      <c r="B157" s="23" t="s">
        <v>1429</v>
      </c>
      <c r="C157" s="110" t="s">
        <v>1212</v>
      </c>
      <c r="D157" s="9"/>
      <c r="E157" s="9"/>
      <c r="F157" s="9"/>
      <c r="G157" s="42">
        <v>165</v>
      </c>
      <c r="H157" s="42">
        <v>200</v>
      </c>
      <c r="I157" s="9"/>
      <c r="J157" s="9"/>
      <c r="K157" s="9"/>
      <c r="L157" s="9"/>
      <c r="M157" s="87"/>
      <c r="N157" s="9"/>
      <c r="O157" s="87">
        <v>365</v>
      </c>
      <c r="P157" s="20" t="s">
        <v>111</v>
      </c>
      <c r="Q157" s="20" t="s">
        <v>1241</v>
      </c>
      <c r="R157" s="163">
        <v>40.5</v>
      </c>
      <c r="S157" s="130">
        <f t="shared" si="1"/>
        <v>14782.5</v>
      </c>
    </row>
    <row r="158" spans="1:19" x14ac:dyDescent="0.2">
      <c r="A158" s="189" t="s">
        <v>1650</v>
      </c>
      <c r="B158" s="23" t="s">
        <v>1199</v>
      </c>
      <c r="C158" s="49" t="s">
        <v>1212</v>
      </c>
      <c r="D158" s="9"/>
      <c r="E158" s="9"/>
      <c r="F158" s="9"/>
      <c r="G158" s="42"/>
      <c r="H158" s="42"/>
      <c r="I158" s="9"/>
      <c r="J158" s="9"/>
      <c r="K158" s="9"/>
      <c r="L158" s="9"/>
      <c r="M158" s="87">
        <v>5</v>
      </c>
      <c r="N158" s="9"/>
      <c r="O158" s="87">
        <v>5</v>
      </c>
      <c r="P158" s="20" t="s">
        <v>108</v>
      </c>
      <c r="Q158" s="20" t="s">
        <v>1241</v>
      </c>
      <c r="R158" s="163">
        <v>45.5</v>
      </c>
      <c r="S158" s="130">
        <v>227.5</v>
      </c>
    </row>
    <row r="159" spans="1:19" x14ac:dyDescent="0.2">
      <c r="A159" s="189" t="s">
        <v>1650</v>
      </c>
      <c r="B159" s="23" t="s">
        <v>1200</v>
      </c>
      <c r="C159" s="49" t="s">
        <v>98</v>
      </c>
      <c r="D159" s="9"/>
      <c r="E159" s="9"/>
      <c r="F159" s="9"/>
      <c r="G159" s="42"/>
      <c r="H159" s="42"/>
      <c r="I159" s="9"/>
      <c r="J159" s="9"/>
      <c r="K159" s="9"/>
      <c r="L159" s="9"/>
      <c r="M159" s="87">
        <v>30</v>
      </c>
      <c r="N159" s="9"/>
      <c r="O159" s="87">
        <v>30</v>
      </c>
      <c r="P159" s="20" t="s">
        <v>108</v>
      </c>
      <c r="Q159" s="20" t="s">
        <v>1241</v>
      </c>
      <c r="R159" s="163">
        <v>8.69</v>
      </c>
      <c r="S159" s="130">
        <v>260.7</v>
      </c>
    </row>
    <row r="160" spans="1:19" x14ac:dyDescent="0.2">
      <c r="A160" s="189" t="s">
        <v>1650</v>
      </c>
      <c r="B160" s="23" t="s">
        <v>1201</v>
      </c>
      <c r="C160" s="49" t="s">
        <v>98</v>
      </c>
      <c r="D160" s="9"/>
      <c r="E160" s="9"/>
      <c r="F160" s="9"/>
      <c r="G160" s="42"/>
      <c r="H160" s="42"/>
      <c r="I160" s="9"/>
      <c r="J160" s="9"/>
      <c r="K160" s="9"/>
      <c r="L160" s="9"/>
      <c r="M160" s="87">
        <v>30</v>
      </c>
      <c r="N160" s="9"/>
      <c r="O160" s="87">
        <v>30</v>
      </c>
      <c r="P160" s="20" t="s">
        <v>108</v>
      </c>
      <c r="Q160" s="20" t="s">
        <v>1241</v>
      </c>
      <c r="R160" s="163">
        <v>8.69</v>
      </c>
      <c r="S160" s="130">
        <v>260.7</v>
      </c>
    </row>
    <row r="161" spans="1:19" x14ac:dyDescent="0.2">
      <c r="A161" s="189" t="s">
        <v>1650</v>
      </c>
      <c r="B161" s="23" t="s">
        <v>1202</v>
      </c>
      <c r="C161" s="49" t="s">
        <v>98</v>
      </c>
      <c r="D161" s="9"/>
      <c r="E161" s="9"/>
      <c r="F161" s="9"/>
      <c r="G161" s="42"/>
      <c r="H161" s="42"/>
      <c r="I161" s="9"/>
      <c r="J161" s="9"/>
      <c r="K161" s="9"/>
      <c r="L161" s="9"/>
      <c r="M161" s="87">
        <v>30</v>
      </c>
      <c r="N161" s="9"/>
      <c r="O161" s="87">
        <v>30</v>
      </c>
      <c r="P161" s="20" t="s">
        <v>108</v>
      </c>
      <c r="Q161" s="20" t="s">
        <v>1241</v>
      </c>
      <c r="R161" s="163">
        <v>8.69</v>
      </c>
      <c r="S161" s="130">
        <v>260.7</v>
      </c>
    </row>
    <row r="162" spans="1:19" x14ac:dyDescent="0.2">
      <c r="A162" s="189" t="s">
        <v>1650</v>
      </c>
      <c r="B162" s="23" t="s">
        <v>1459</v>
      </c>
      <c r="C162" s="112" t="s">
        <v>98</v>
      </c>
      <c r="D162" s="9"/>
      <c r="E162" s="9"/>
      <c r="F162" s="9"/>
      <c r="G162" s="42">
        <v>180</v>
      </c>
      <c r="H162" s="42"/>
      <c r="I162" s="9"/>
      <c r="J162" s="9"/>
      <c r="K162" s="9"/>
      <c r="L162" s="9"/>
      <c r="M162" s="87"/>
      <c r="N162" s="9"/>
      <c r="O162" s="87">
        <v>180</v>
      </c>
      <c r="P162" s="20" t="s">
        <v>111</v>
      </c>
      <c r="Q162" s="20" t="s">
        <v>1241</v>
      </c>
      <c r="R162" s="163">
        <v>10</v>
      </c>
      <c r="S162" s="130">
        <f>O162*R162</f>
        <v>1800</v>
      </c>
    </row>
    <row r="163" spans="1:19" x14ac:dyDescent="0.2">
      <c r="A163" s="189" t="s">
        <v>1650</v>
      </c>
      <c r="B163" s="23" t="s">
        <v>1430</v>
      </c>
      <c r="C163" s="110" t="s">
        <v>1212</v>
      </c>
      <c r="D163" s="9"/>
      <c r="E163" s="9"/>
      <c r="F163" s="9"/>
      <c r="G163" s="42">
        <v>25</v>
      </c>
      <c r="H163" s="42">
        <v>900</v>
      </c>
      <c r="I163" s="9"/>
      <c r="J163" s="9"/>
      <c r="K163" s="9"/>
      <c r="L163" s="9"/>
      <c r="M163" s="87"/>
      <c r="N163" s="9"/>
      <c r="O163" s="87">
        <v>925</v>
      </c>
      <c r="P163" s="20" t="s">
        <v>111</v>
      </c>
      <c r="Q163" s="20" t="s">
        <v>1241</v>
      </c>
      <c r="R163" s="163">
        <v>4.5</v>
      </c>
      <c r="S163" s="130">
        <f>O163*R163</f>
        <v>4162.5</v>
      </c>
    </row>
    <row r="164" spans="1:19" x14ac:dyDescent="0.2">
      <c r="A164" s="189" t="s">
        <v>1650</v>
      </c>
      <c r="B164" s="23" t="s">
        <v>1431</v>
      </c>
      <c r="C164" s="110" t="s">
        <v>98</v>
      </c>
      <c r="D164" s="9"/>
      <c r="E164" s="9"/>
      <c r="F164" s="9"/>
      <c r="G164" s="42">
        <v>425</v>
      </c>
      <c r="H164" s="42">
        <v>180</v>
      </c>
      <c r="I164" s="9"/>
      <c r="J164" s="9"/>
      <c r="K164" s="9"/>
      <c r="L164" s="9"/>
      <c r="M164" s="87"/>
      <c r="N164" s="9"/>
      <c r="O164" s="87">
        <v>605</v>
      </c>
      <c r="P164" s="20" t="s">
        <v>111</v>
      </c>
      <c r="Q164" s="20" t="s">
        <v>1241</v>
      </c>
      <c r="R164" s="163">
        <v>10.74</v>
      </c>
      <c r="S164" s="130">
        <f>O164*R164</f>
        <v>6497.7</v>
      </c>
    </row>
    <row r="165" spans="1:19" x14ac:dyDescent="0.2">
      <c r="A165" s="189" t="s">
        <v>1650</v>
      </c>
      <c r="B165" s="113" t="s">
        <v>1443</v>
      </c>
      <c r="C165" s="110" t="s">
        <v>1212</v>
      </c>
      <c r="D165" s="9"/>
      <c r="E165" s="9"/>
      <c r="F165" s="9"/>
      <c r="G165" s="42">
        <v>75</v>
      </c>
      <c r="H165" s="42">
        <v>500</v>
      </c>
      <c r="I165" s="9"/>
      <c r="J165" s="9"/>
      <c r="K165" s="9"/>
      <c r="L165" s="9"/>
      <c r="M165" s="87"/>
      <c r="N165" s="9"/>
      <c r="O165" s="87">
        <v>575</v>
      </c>
      <c r="P165" s="20" t="s">
        <v>111</v>
      </c>
      <c r="Q165" s="20" t="s">
        <v>1241</v>
      </c>
      <c r="R165" s="163">
        <v>1.77</v>
      </c>
      <c r="S165" s="130">
        <f>O165*R165</f>
        <v>1017.75</v>
      </c>
    </row>
    <row r="166" spans="1:19" x14ac:dyDescent="0.2">
      <c r="A166" s="189" t="s">
        <v>1650</v>
      </c>
      <c r="B166" s="23" t="s">
        <v>1203</v>
      </c>
      <c r="C166" s="49" t="s">
        <v>1212</v>
      </c>
      <c r="D166" s="9"/>
      <c r="E166" s="9"/>
      <c r="F166" s="9"/>
      <c r="G166" s="42"/>
      <c r="H166" s="42"/>
      <c r="I166" s="9"/>
      <c r="J166" s="9"/>
      <c r="K166" s="9"/>
      <c r="L166" s="9"/>
      <c r="M166" s="87">
        <v>25</v>
      </c>
      <c r="N166" s="9"/>
      <c r="O166" s="87">
        <v>25</v>
      </c>
      <c r="P166" s="20" t="s">
        <v>108</v>
      </c>
      <c r="Q166" s="20" t="s">
        <v>1241</v>
      </c>
      <c r="R166" s="163">
        <v>2.9</v>
      </c>
      <c r="S166" s="130">
        <v>72.5</v>
      </c>
    </row>
    <row r="167" spans="1:19" x14ac:dyDescent="0.2">
      <c r="A167" s="189" t="s">
        <v>1650</v>
      </c>
      <c r="B167" s="23" t="s">
        <v>1204</v>
      </c>
      <c r="C167" s="49" t="s">
        <v>101</v>
      </c>
      <c r="D167" s="9"/>
      <c r="E167" s="9"/>
      <c r="F167" s="9"/>
      <c r="G167" s="42"/>
      <c r="H167" s="42"/>
      <c r="I167" s="9"/>
      <c r="J167" s="9"/>
      <c r="K167" s="9"/>
      <c r="L167" s="9"/>
      <c r="M167" s="87">
        <v>30</v>
      </c>
      <c r="N167" s="9"/>
      <c r="O167" s="87">
        <v>30</v>
      </c>
      <c r="P167" s="20" t="s">
        <v>108</v>
      </c>
      <c r="Q167" s="20" t="s">
        <v>1241</v>
      </c>
      <c r="R167" s="163">
        <v>2.0499999999999998</v>
      </c>
      <c r="S167" s="130">
        <v>61.499999999999993</v>
      </c>
    </row>
    <row r="168" spans="1:19" x14ac:dyDescent="0.2">
      <c r="A168" s="189" t="s">
        <v>1650</v>
      </c>
      <c r="B168" s="23" t="s">
        <v>1205</v>
      </c>
      <c r="C168" s="49" t="s">
        <v>1167</v>
      </c>
      <c r="D168" s="9"/>
      <c r="E168" s="9"/>
      <c r="F168" s="9"/>
      <c r="G168" s="42"/>
      <c r="H168" s="42"/>
      <c r="I168" s="9"/>
      <c r="J168" s="9"/>
      <c r="K168" s="9"/>
      <c r="L168" s="9"/>
      <c r="M168" s="87">
        <v>50</v>
      </c>
      <c r="N168" s="9"/>
      <c r="O168" s="87">
        <v>50</v>
      </c>
      <c r="P168" s="20" t="s">
        <v>108</v>
      </c>
      <c r="Q168" s="20" t="s">
        <v>1241</v>
      </c>
      <c r="R168" s="163">
        <v>120</v>
      </c>
      <c r="S168" s="130">
        <v>6000</v>
      </c>
    </row>
    <row r="169" spans="1:19" x14ac:dyDescent="0.2">
      <c r="A169" s="189" t="s">
        <v>1650</v>
      </c>
      <c r="B169" s="23" t="s">
        <v>1206</v>
      </c>
      <c r="C169" s="49" t="s">
        <v>1212</v>
      </c>
      <c r="D169" s="9"/>
      <c r="E169" s="9"/>
      <c r="F169" s="9"/>
      <c r="G169" s="42"/>
      <c r="H169" s="42"/>
      <c r="I169" s="9"/>
      <c r="J169" s="9"/>
      <c r="K169" s="9"/>
      <c r="L169" s="9"/>
      <c r="M169" s="87">
        <v>30</v>
      </c>
      <c r="N169" s="9"/>
      <c r="O169" s="87">
        <v>30</v>
      </c>
      <c r="P169" s="20" t="s">
        <v>108</v>
      </c>
      <c r="Q169" s="20" t="s">
        <v>1241</v>
      </c>
      <c r="R169" s="163">
        <v>13.9</v>
      </c>
      <c r="S169" s="130">
        <v>417</v>
      </c>
    </row>
    <row r="170" spans="1:19" x14ac:dyDescent="0.2">
      <c r="A170" s="189" t="s">
        <v>1650</v>
      </c>
      <c r="B170" s="23" t="s">
        <v>1207</v>
      </c>
      <c r="C170" s="49" t="s">
        <v>98</v>
      </c>
      <c r="D170" s="9"/>
      <c r="E170" s="9"/>
      <c r="F170" s="9"/>
      <c r="G170" s="42"/>
      <c r="H170" s="42"/>
      <c r="I170" s="9"/>
      <c r="J170" s="9"/>
      <c r="K170" s="9"/>
      <c r="L170" s="9"/>
      <c r="M170" s="87">
        <v>20</v>
      </c>
      <c r="N170" s="9"/>
      <c r="O170" s="87">
        <v>20</v>
      </c>
      <c r="P170" s="20" t="s">
        <v>108</v>
      </c>
      <c r="Q170" s="20" t="s">
        <v>1241</v>
      </c>
      <c r="R170" s="163">
        <v>21</v>
      </c>
      <c r="S170" s="130">
        <v>420</v>
      </c>
    </row>
    <row r="171" spans="1:19" x14ac:dyDescent="0.2">
      <c r="A171" s="189" t="s">
        <v>1650</v>
      </c>
      <c r="B171" s="23" t="s">
        <v>1208</v>
      </c>
      <c r="C171" s="49" t="s">
        <v>98</v>
      </c>
      <c r="D171" s="9"/>
      <c r="E171" s="9"/>
      <c r="F171" s="9"/>
      <c r="G171" s="42"/>
      <c r="H171" s="42"/>
      <c r="I171" s="9"/>
      <c r="J171" s="9"/>
      <c r="K171" s="9"/>
      <c r="L171" s="9"/>
      <c r="M171" s="87">
        <v>20</v>
      </c>
      <c r="N171" s="9"/>
      <c r="O171" s="87">
        <v>20</v>
      </c>
      <c r="P171" s="20" t="s">
        <v>108</v>
      </c>
      <c r="Q171" s="20" t="s">
        <v>1241</v>
      </c>
      <c r="R171" s="163">
        <v>21</v>
      </c>
      <c r="S171" s="130">
        <v>420</v>
      </c>
    </row>
    <row r="172" spans="1:19" x14ac:dyDescent="0.2">
      <c r="A172" s="189" t="s">
        <v>1650</v>
      </c>
      <c r="B172" s="23" t="s">
        <v>1457</v>
      </c>
      <c r="C172" s="110" t="s">
        <v>100</v>
      </c>
      <c r="D172" s="9"/>
      <c r="E172" s="9"/>
      <c r="F172" s="9"/>
      <c r="G172" s="42">
        <v>425</v>
      </c>
      <c r="H172" s="42">
        <v>1500</v>
      </c>
      <c r="I172" s="9"/>
      <c r="J172" s="9"/>
      <c r="K172" s="9"/>
      <c r="L172" s="9"/>
      <c r="M172" s="87"/>
      <c r="N172" s="9"/>
      <c r="O172" s="87">
        <v>1925</v>
      </c>
      <c r="P172" s="20" t="s">
        <v>111</v>
      </c>
      <c r="Q172" s="20" t="s">
        <v>1241</v>
      </c>
      <c r="R172" s="163">
        <v>15.14</v>
      </c>
      <c r="S172" s="130">
        <f>O172*R172</f>
        <v>29144.5</v>
      </c>
    </row>
    <row r="173" spans="1:19" x14ac:dyDescent="0.2">
      <c r="A173" s="189" t="s">
        <v>1650</v>
      </c>
      <c r="B173" s="23" t="s">
        <v>1432</v>
      </c>
      <c r="C173" s="110" t="s">
        <v>1379</v>
      </c>
      <c r="D173" s="9"/>
      <c r="E173" s="9"/>
      <c r="F173" s="9"/>
      <c r="G173" s="42"/>
      <c r="H173" s="42">
        <v>200</v>
      </c>
      <c r="I173" s="9"/>
      <c r="J173" s="9"/>
      <c r="K173" s="9"/>
      <c r="L173" s="9"/>
      <c r="M173" s="87"/>
      <c r="N173" s="9"/>
      <c r="O173" s="87">
        <v>200</v>
      </c>
      <c r="P173" s="20" t="s">
        <v>111</v>
      </c>
      <c r="Q173" s="20" t="s">
        <v>1241</v>
      </c>
      <c r="R173" s="163">
        <v>3.45</v>
      </c>
      <c r="S173" s="130">
        <v>690</v>
      </c>
    </row>
    <row r="174" spans="1:19" x14ac:dyDescent="0.2">
      <c r="A174" s="189" t="s">
        <v>1650</v>
      </c>
      <c r="B174" s="23" t="s">
        <v>1433</v>
      </c>
      <c r="C174" s="110" t="s">
        <v>1212</v>
      </c>
      <c r="D174" s="9"/>
      <c r="E174" s="9"/>
      <c r="F174" s="9"/>
      <c r="G174" s="42">
        <v>150</v>
      </c>
      <c r="H174" s="42">
        <v>1100</v>
      </c>
      <c r="I174" s="9"/>
      <c r="J174" s="9"/>
      <c r="K174" s="9"/>
      <c r="L174" s="9"/>
      <c r="M174" s="87"/>
      <c r="N174" s="9"/>
      <c r="O174" s="87">
        <v>1250</v>
      </c>
      <c r="P174" s="20" t="s">
        <v>111</v>
      </c>
      <c r="Q174" s="20" t="s">
        <v>1241</v>
      </c>
      <c r="R174" s="163">
        <v>5.26</v>
      </c>
      <c r="S174" s="130">
        <f>O174*R174</f>
        <v>6575</v>
      </c>
    </row>
    <row r="175" spans="1:19" x14ac:dyDescent="0.2">
      <c r="A175" s="189" t="s">
        <v>1650</v>
      </c>
      <c r="B175" s="23" t="s">
        <v>1209</v>
      </c>
      <c r="C175" s="49" t="s">
        <v>1212</v>
      </c>
      <c r="D175" s="9"/>
      <c r="E175" s="9"/>
      <c r="F175" s="9"/>
      <c r="G175" s="42"/>
      <c r="H175" s="42"/>
      <c r="I175" s="9"/>
      <c r="J175" s="9"/>
      <c r="K175" s="9"/>
      <c r="L175" s="9"/>
      <c r="M175" s="87">
        <v>20</v>
      </c>
      <c r="N175" s="9"/>
      <c r="O175" s="87">
        <v>20</v>
      </c>
      <c r="P175" s="20" t="s">
        <v>108</v>
      </c>
      <c r="Q175" s="20" t="s">
        <v>1241</v>
      </c>
      <c r="R175" s="163">
        <v>5.9</v>
      </c>
      <c r="S175" s="130">
        <v>118</v>
      </c>
    </row>
    <row r="176" spans="1:19" x14ac:dyDescent="0.2">
      <c r="A176" s="189" t="s">
        <v>1650</v>
      </c>
      <c r="B176" s="23" t="s">
        <v>1458</v>
      </c>
      <c r="C176" s="110" t="s">
        <v>1212</v>
      </c>
      <c r="D176" s="9"/>
      <c r="E176" s="9"/>
      <c r="F176" s="9"/>
      <c r="G176" s="42">
        <v>125</v>
      </c>
      <c r="H176" s="42">
        <v>50</v>
      </c>
      <c r="I176" s="9"/>
      <c r="J176" s="9"/>
      <c r="K176" s="9"/>
      <c r="L176" s="9"/>
      <c r="M176" s="87"/>
      <c r="N176" s="9"/>
      <c r="O176" s="87">
        <v>175</v>
      </c>
      <c r="P176" s="20" t="s">
        <v>111</v>
      </c>
      <c r="Q176" s="20" t="s">
        <v>1241</v>
      </c>
      <c r="R176" s="163">
        <v>52.89</v>
      </c>
      <c r="S176" s="130">
        <f>O176*R176</f>
        <v>9255.75</v>
      </c>
    </row>
    <row r="177" spans="1:19" x14ac:dyDescent="0.2">
      <c r="A177" s="189" t="s">
        <v>1650</v>
      </c>
      <c r="B177" s="113" t="s">
        <v>1444</v>
      </c>
      <c r="C177" s="110" t="s">
        <v>98</v>
      </c>
      <c r="D177" s="9"/>
      <c r="E177" s="9"/>
      <c r="F177" s="9"/>
      <c r="G177" s="42">
        <v>25</v>
      </c>
      <c r="H177" s="42">
        <v>200</v>
      </c>
      <c r="I177" s="9"/>
      <c r="J177" s="9"/>
      <c r="K177" s="9"/>
      <c r="L177" s="9"/>
      <c r="M177" s="87"/>
      <c r="N177" s="9"/>
      <c r="O177" s="87">
        <v>225</v>
      </c>
      <c r="P177" s="20" t="s">
        <v>111</v>
      </c>
      <c r="Q177" s="20" t="s">
        <v>1241</v>
      </c>
      <c r="R177" s="163">
        <v>5.22</v>
      </c>
      <c r="S177" s="130">
        <f>O177*R177</f>
        <v>1174.5</v>
      </c>
    </row>
    <row r="178" spans="1:19" x14ac:dyDescent="0.2">
      <c r="A178" s="189" t="s">
        <v>1650</v>
      </c>
      <c r="B178" s="23" t="s">
        <v>1210</v>
      </c>
      <c r="C178" s="49" t="s">
        <v>98</v>
      </c>
      <c r="D178" s="9"/>
      <c r="E178" s="9"/>
      <c r="F178" s="9"/>
      <c r="G178" s="42"/>
      <c r="H178" s="42"/>
      <c r="I178" s="9"/>
      <c r="J178" s="9"/>
      <c r="K178" s="9"/>
      <c r="L178" s="9"/>
      <c r="M178" s="87">
        <v>10</v>
      </c>
      <c r="N178" s="9"/>
      <c r="O178" s="87">
        <v>10</v>
      </c>
      <c r="P178" s="20" t="s">
        <v>108</v>
      </c>
      <c r="Q178" s="20" t="s">
        <v>1241</v>
      </c>
      <c r="R178" s="163">
        <v>3.68</v>
      </c>
      <c r="S178" s="130">
        <v>36.800000000000004</v>
      </c>
    </row>
    <row r="179" spans="1:19" x14ac:dyDescent="0.2">
      <c r="A179" s="189" t="s">
        <v>1650</v>
      </c>
      <c r="B179" s="23" t="s">
        <v>1211</v>
      </c>
      <c r="C179" s="49" t="s">
        <v>98</v>
      </c>
      <c r="D179" s="9"/>
      <c r="E179" s="9"/>
      <c r="F179" s="9"/>
      <c r="G179" s="42"/>
      <c r="H179" s="42"/>
      <c r="I179" s="9"/>
      <c r="J179" s="9"/>
      <c r="K179" s="9"/>
      <c r="L179" s="9"/>
      <c r="M179" s="87">
        <v>10</v>
      </c>
      <c r="N179" s="9"/>
      <c r="O179" s="87">
        <v>10</v>
      </c>
      <c r="P179" s="20" t="s">
        <v>108</v>
      </c>
      <c r="Q179" s="20" t="s">
        <v>1241</v>
      </c>
      <c r="R179" s="163">
        <v>5.24</v>
      </c>
      <c r="S179" s="130">
        <v>52.400000000000006</v>
      </c>
    </row>
    <row r="180" spans="1:19" x14ac:dyDescent="0.2">
      <c r="A180" s="189" t="s">
        <v>1650</v>
      </c>
      <c r="B180" s="114" t="s">
        <v>1460</v>
      </c>
      <c r="C180" s="48" t="s">
        <v>1167</v>
      </c>
      <c r="D180" s="20"/>
      <c r="E180" s="20"/>
      <c r="F180" s="20"/>
      <c r="G180" s="20">
        <v>40</v>
      </c>
      <c r="H180" s="20"/>
      <c r="I180" s="20"/>
      <c r="J180" s="20"/>
      <c r="K180" s="20"/>
      <c r="L180" s="20"/>
      <c r="M180" s="20"/>
      <c r="N180" s="20"/>
      <c r="O180" s="20">
        <v>40</v>
      </c>
      <c r="P180" s="20" t="s">
        <v>522</v>
      </c>
      <c r="Q180" s="20" t="s">
        <v>1241</v>
      </c>
      <c r="R180" s="130">
        <v>150</v>
      </c>
      <c r="S180" s="109">
        <f>O180*R180</f>
        <v>6000</v>
      </c>
    </row>
    <row r="181" spans="1:19" x14ac:dyDescent="0.2">
      <c r="A181" s="189" t="s">
        <v>1650</v>
      </c>
      <c r="B181" s="23" t="s">
        <v>1461</v>
      </c>
      <c r="C181" s="20" t="s">
        <v>1167</v>
      </c>
      <c r="D181" s="20"/>
      <c r="E181" s="20"/>
      <c r="F181" s="20"/>
      <c r="G181" s="20">
        <v>20</v>
      </c>
      <c r="H181" s="20"/>
      <c r="I181" s="20"/>
      <c r="J181" s="20"/>
      <c r="K181" s="20"/>
      <c r="L181" s="20"/>
      <c r="M181" s="20"/>
      <c r="N181" s="20"/>
      <c r="O181" s="20">
        <v>20</v>
      </c>
      <c r="P181" s="20" t="s">
        <v>522</v>
      </c>
      <c r="Q181" s="20" t="s">
        <v>1241</v>
      </c>
      <c r="R181" s="130">
        <v>150</v>
      </c>
      <c r="S181" s="109">
        <f>O181*R181</f>
        <v>3000</v>
      </c>
    </row>
    <row r="182" spans="1:19" x14ac:dyDescent="0.2">
      <c r="A182" s="189" t="s">
        <v>1650</v>
      </c>
      <c r="B182" s="23" t="s">
        <v>1462</v>
      </c>
      <c r="C182" s="20" t="s">
        <v>98</v>
      </c>
      <c r="D182" s="20"/>
      <c r="E182" s="20"/>
      <c r="F182" s="20"/>
      <c r="G182" s="20">
        <v>600</v>
      </c>
      <c r="H182" s="20"/>
      <c r="I182" s="20"/>
      <c r="J182" s="20"/>
      <c r="K182" s="20"/>
      <c r="L182" s="20"/>
      <c r="M182" s="20"/>
      <c r="N182" s="20"/>
      <c r="O182" s="20">
        <v>600</v>
      </c>
      <c r="P182" s="20" t="s">
        <v>111</v>
      </c>
      <c r="Q182" s="20" t="s">
        <v>1241</v>
      </c>
      <c r="R182" s="130">
        <v>125</v>
      </c>
      <c r="S182" s="109">
        <f>O182*R182</f>
        <v>75000</v>
      </c>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4" workbookViewId="0">
      <selection activeCell="A9" sqref="A9"/>
    </sheetView>
  </sheetViews>
  <sheetFormatPr defaultRowHeight="14.25" x14ac:dyDescent="0.2"/>
  <cols>
    <col min="1" max="1" width="15.75" customWidth="1"/>
    <col min="2" max="2" width="23.25" customWidth="1"/>
    <col min="4" max="4" width="14.125" customWidth="1"/>
    <col min="5" max="5" width="15.5" customWidth="1"/>
    <col min="16" max="16" width="12.875" customWidth="1"/>
    <col min="17" max="17" width="9.875" customWidth="1"/>
    <col min="18" max="18" width="10.75" bestFit="1" customWidth="1"/>
    <col min="19" max="19" width="11.87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190" t="s">
        <v>535</v>
      </c>
      <c r="B8" s="191"/>
      <c r="C8" s="191"/>
      <c r="D8" s="191"/>
      <c r="E8" s="191"/>
      <c r="F8" s="191"/>
      <c r="G8" s="191"/>
      <c r="H8" s="191"/>
      <c r="I8" s="191"/>
      <c r="J8" s="191"/>
      <c r="K8" s="191"/>
      <c r="L8" s="191"/>
      <c r="M8" s="191"/>
      <c r="N8" s="191"/>
      <c r="O8" s="191"/>
      <c r="P8" s="191"/>
      <c r="Q8" s="191"/>
      <c r="R8" s="198"/>
      <c r="S8" s="24"/>
    </row>
    <row r="9" spans="1:19" ht="66" customHeight="1" x14ac:dyDescent="0.2">
      <c r="A9" s="210" t="s">
        <v>1653</v>
      </c>
      <c r="B9" s="32" t="s">
        <v>507</v>
      </c>
      <c r="C9" s="20" t="s">
        <v>109</v>
      </c>
      <c r="D9" s="20"/>
      <c r="E9" s="20"/>
      <c r="F9" s="20"/>
      <c r="G9" s="20"/>
      <c r="H9" s="20"/>
      <c r="I9" s="20"/>
      <c r="J9" s="20"/>
      <c r="K9" s="20"/>
      <c r="L9" s="20">
        <v>12</v>
      </c>
      <c r="M9" s="20"/>
      <c r="N9" s="22"/>
      <c r="O9" s="22">
        <v>12</v>
      </c>
      <c r="P9" s="22" t="s">
        <v>112</v>
      </c>
      <c r="Q9" s="20" t="s">
        <v>1240</v>
      </c>
      <c r="R9" s="157">
        <v>247666.66</v>
      </c>
      <c r="S9" s="157">
        <v>2972000</v>
      </c>
    </row>
    <row r="10" spans="1:19" ht="114.75" x14ac:dyDescent="0.2">
      <c r="A10" s="210" t="s">
        <v>1654</v>
      </c>
      <c r="B10" s="31" t="s">
        <v>527</v>
      </c>
      <c r="C10" s="20" t="s">
        <v>109</v>
      </c>
      <c r="D10" s="9"/>
      <c r="E10" s="9"/>
      <c r="F10" s="9"/>
      <c r="G10" s="9"/>
      <c r="H10" s="9"/>
      <c r="I10" s="9"/>
      <c r="J10" s="9"/>
      <c r="K10" s="9"/>
      <c r="L10" s="22">
        <v>12</v>
      </c>
      <c r="M10" s="9"/>
      <c r="N10" s="9"/>
      <c r="O10" s="22">
        <v>12</v>
      </c>
      <c r="P10" s="20" t="s">
        <v>501</v>
      </c>
      <c r="Q10" s="20" t="s">
        <v>1240</v>
      </c>
      <c r="R10" s="130">
        <v>63647.06</v>
      </c>
      <c r="S10" s="130">
        <v>763764.76</v>
      </c>
    </row>
    <row r="11" spans="1:19" ht="120" customHeight="1" x14ac:dyDescent="0.2">
      <c r="A11" s="210" t="s">
        <v>1653</v>
      </c>
      <c r="B11" s="31" t="s">
        <v>528</v>
      </c>
      <c r="C11" s="20" t="s">
        <v>109</v>
      </c>
      <c r="D11" s="9"/>
      <c r="E11" s="9"/>
      <c r="F11" s="9"/>
      <c r="G11" s="9"/>
      <c r="H11" s="9"/>
      <c r="I11" s="9"/>
      <c r="J11" s="9"/>
      <c r="K11" s="9"/>
      <c r="L11" s="20">
        <v>12</v>
      </c>
      <c r="M11" s="9"/>
      <c r="N11" s="9"/>
      <c r="O11" s="20">
        <v>12</v>
      </c>
      <c r="P11" s="20" t="s">
        <v>501</v>
      </c>
      <c r="Q11" s="20" t="s">
        <v>1240</v>
      </c>
      <c r="R11" s="130">
        <v>40168.75</v>
      </c>
      <c r="S11" s="130">
        <v>482025</v>
      </c>
    </row>
    <row r="12" spans="1:19" ht="51" x14ac:dyDescent="0.2">
      <c r="A12" s="210" t="s">
        <v>1653</v>
      </c>
      <c r="B12" s="31" t="s">
        <v>529</v>
      </c>
      <c r="C12" s="20" t="s">
        <v>109</v>
      </c>
      <c r="D12" s="9"/>
      <c r="E12" s="9"/>
      <c r="F12" s="9"/>
      <c r="G12" s="9"/>
      <c r="H12" s="9"/>
      <c r="I12" s="9"/>
      <c r="J12" s="9"/>
      <c r="K12" s="9"/>
      <c r="L12" s="20">
        <v>12</v>
      </c>
      <c r="M12" s="9"/>
      <c r="N12" s="9"/>
      <c r="O12" s="20">
        <v>12</v>
      </c>
      <c r="P12" s="20" t="s">
        <v>501</v>
      </c>
      <c r="Q12" s="20" t="s">
        <v>1240</v>
      </c>
      <c r="R12" s="130">
        <v>30725</v>
      </c>
      <c r="S12" s="130">
        <v>368700</v>
      </c>
    </row>
    <row r="13" spans="1:19" ht="89.25" x14ac:dyDescent="0.2">
      <c r="A13" s="210" t="s">
        <v>1655</v>
      </c>
      <c r="B13" s="32" t="s">
        <v>530</v>
      </c>
      <c r="C13" s="20" t="s">
        <v>109</v>
      </c>
      <c r="D13" s="9"/>
      <c r="E13" s="9"/>
      <c r="F13" s="9"/>
      <c r="G13" s="9"/>
      <c r="H13" s="9"/>
      <c r="I13" s="9"/>
      <c r="J13" s="9"/>
      <c r="K13" s="9"/>
      <c r="L13" s="20">
        <v>12</v>
      </c>
      <c r="M13" s="9"/>
      <c r="N13" s="9"/>
      <c r="O13" s="20">
        <v>12</v>
      </c>
      <c r="P13" s="20" t="s">
        <v>501</v>
      </c>
      <c r="Q13" s="20" t="s">
        <v>1325</v>
      </c>
      <c r="R13" s="130">
        <v>4083.33</v>
      </c>
      <c r="S13" s="130">
        <v>49000</v>
      </c>
    </row>
  </sheetData>
  <mergeCells count="5">
    <mergeCell ref="A8:R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workbookViewId="0">
      <selection activeCell="A9" sqref="A9"/>
    </sheetView>
  </sheetViews>
  <sheetFormatPr defaultRowHeight="14.25" x14ac:dyDescent="0.2"/>
  <cols>
    <col min="1" max="1" width="15.125" customWidth="1"/>
    <col min="2" max="2" width="20.25" customWidth="1"/>
    <col min="4" max="4" width="15" customWidth="1"/>
    <col min="5" max="5" width="14.625" customWidth="1"/>
    <col min="12" max="12" width="13.75" customWidth="1"/>
    <col min="16" max="16" width="12.25" customWidth="1"/>
    <col min="17" max="17" width="9.875"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532</v>
      </c>
      <c r="B8" s="206"/>
      <c r="C8" s="206"/>
      <c r="D8" s="206"/>
      <c r="E8" s="206"/>
      <c r="F8" s="206"/>
      <c r="G8" s="206"/>
      <c r="H8" s="206"/>
      <c r="I8" s="206"/>
      <c r="J8" s="206"/>
      <c r="K8" s="206"/>
      <c r="L8" s="206"/>
      <c r="M8" s="206"/>
      <c r="N8" s="206"/>
      <c r="O8" s="206"/>
      <c r="P8" s="206"/>
      <c r="Q8" s="206"/>
      <c r="R8" s="206"/>
      <c r="S8" s="206"/>
    </row>
    <row r="9" spans="1:19" ht="92.25" customHeight="1" x14ac:dyDescent="0.2">
      <c r="A9" s="210" t="s">
        <v>1656</v>
      </c>
      <c r="B9" s="32" t="s">
        <v>531</v>
      </c>
      <c r="C9" s="20" t="s">
        <v>109</v>
      </c>
      <c r="D9" s="20"/>
      <c r="E9" s="20"/>
      <c r="F9" s="20"/>
      <c r="G9" s="20"/>
      <c r="H9" s="20"/>
      <c r="I9" s="20"/>
      <c r="J9" s="20"/>
      <c r="K9" s="20"/>
      <c r="L9" s="20">
        <v>12</v>
      </c>
      <c r="M9" s="20"/>
      <c r="N9" s="20"/>
      <c r="O9" s="20">
        <v>12</v>
      </c>
      <c r="P9" s="20" t="s">
        <v>485</v>
      </c>
      <c r="Q9" s="20"/>
      <c r="R9" s="20">
        <v>0</v>
      </c>
      <c r="S9" s="20">
        <v>0</v>
      </c>
    </row>
  </sheetData>
  <mergeCells count="5">
    <mergeCell ref="Q1:Q5"/>
    <mergeCell ref="R1:R5"/>
    <mergeCell ref="S1:S5"/>
    <mergeCell ref="A8:S8"/>
    <mergeCell ref="A6:S6"/>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A9" sqref="A9"/>
    </sheetView>
  </sheetViews>
  <sheetFormatPr defaultRowHeight="14.25" x14ac:dyDescent="0.2"/>
  <cols>
    <col min="1" max="1" width="17.375" customWidth="1"/>
    <col min="2" max="2" width="20.375" customWidth="1"/>
    <col min="3" max="3" width="10.75" customWidth="1"/>
    <col min="4" max="4" width="15.125" customWidth="1"/>
    <col min="5" max="5" width="15" customWidth="1"/>
    <col min="12" max="12" width="15.125" customWidth="1"/>
    <col min="16" max="16" width="12" customWidth="1"/>
    <col min="17" max="17" width="10.125" customWidth="1"/>
    <col min="18" max="18" width="10" bestFit="1" customWidth="1"/>
    <col min="19" max="19" width="10.7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487</v>
      </c>
      <c r="B8" s="206"/>
      <c r="C8" s="206"/>
      <c r="D8" s="206"/>
      <c r="E8" s="206"/>
      <c r="F8" s="206"/>
      <c r="G8" s="206"/>
      <c r="H8" s="206"/>
      <c r="I8" s="206"/>
      <c r="J8" s="206"/>
      <c r="K8" s="206"/>
      <c r="L8" s="206"/>
      <c r="M8" s="206"/>
      <c r="N8" s="206"/>
      <c r="O8" s="206"/>
      <c r="P8" s="206"/>
      <c r="Q8" s="206"/>
      <c r="R8" s="206"/>
      <c r="S8" s="206"/>
    </row>
    <row r="9" spans="1:19" ht="90" customHeight="1" x14ac:dyDescent="0.2">
      <c r="A9" s="210" t="s">
        <v>1653</v>
      </c>
      <c r="B9" s="32" t="s">
        <v>1335</v>
      </c>
      <c r="C9" s="20" t="s">
        <v>109</v>
      </c>
      <c r="D9" s="20"/>
      <c r="E9" s="21"/>
      <c r="F9" s="21"/>
      <c r="G9" s="21"/>
      <c r="H9" s="21"/>
      <c r="I9" s="21"/>
      <c r="J9" s="21"/>
      <c r="K9" s="21"/>
      <c r="L9" s="21"/>
      <c r="M9" s="21"/>
      <c r="N9" s="22"/>
      <c r="O9" s="22">
        <v>12</v>
      </c>
      <c r="P9" s="22" t="s">
        <v>1629</v>
      </c>
      <c r="Q9" s="22" t="s">
        <v>1240</v>
      </c>
      <c r="R9" s="157">
        <v>18367.419999999998</v>
      </c>
      <c r="S9" s="157">
        <v>220409.05</v>
      </c>
    </row>
    <row r="10" spans="1:19" x14ac:dyDescent="0.2">
      <c r="A10" s="30"/>
    </row>
  </sheetData>
  <mergeCells count="5">
    <mergeCell ref="A8:S8"/>
    <mergeCell ref="A6:S6"/>
    <mergeCell ref="Q1:Q5"/>
    <mergeCell ref="R1:R5"/>
    <mergeCell ref="S1:S5"/>
  </mergeCell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4" workbookViewId="0">
      <selection activeCell="A10" sqref="A10"/>
    </sheetView>
  </sheetViews>
  <sheetFormatPr defaultRowHeight="14.25" x14ac:dyDescent="0.2"/>
  <cols>
    <col min="1" max="1" width="12.625" customWidth="1"/>
    <col min="2" max="2" width="25" customWidth="1"/>
    <col min="4" max="4" width="13.625" customWidth="1"/>
    <col min="5" max="5" width="12.125" customWidth="1"/>
    <col min="12" max="12" width="15.5" customWidth="1"/>
    <col min="15" max="15" width="11" customWidth="1"/>
    <col min="16" max="16" width="12" customWidth="1"/>
    <col min="17" max="17" width="10.25" customWidth="1"/>
    <col min="18" max="18" width="10" bestFit="1" customWidth="1"/>
    <col min="19" max="19" width="10.7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544</v>
      </c>
      <c r="B8" s="206"/>
      <c r="C8" s="206"/>
      <c r="D8" s="206"/>
      <c r="E8" s="206"/>
      <c r="F8" s="206"/>
      <c r="G8" s="206"/>
      <c r="H8" s="206"/>
      <c r="I8" s="206"/>
      <c r="J8" s="206"/>
      <c r="K8" s="206"/>
      <c r="L8" s="206"/>
      <c r="M8" s="206"/>
      <c r="N8" s="206"/>
      <c r="O8" s="206"/>
      <c r="P8" s="206"/>
      <c r="Q8" s="206"/>
      <c r="R8" s="206"/>
      <c r="S8" s="206"/>
    </row>
    <row r="9" spans="1:19" ht="155.25" customHeight="1" x14ac:dyDescent="0.2">
      <c r="A9" s="210" t="s">
        <v>1657</v>
      </c>
      <c r="B9" s="32" t="s">
        <v>545</v>
      </c>
      <c r="C9" s="20" t="s">
        <v>109</v>
      </c>
      <c r="D9" s="20">
        <v>12</v>
      </c>
      <c r="E9" s="21"/>
      <c r="F9" s="21"/>
      <c r="G9" s="21"/>
      <c r="H9" s="21"/>
      <c r="I9" s="21"/>
      <c r="J9" s="21"/>
      <c r="K9" s="21"/>
      <c r="L9" s="21"/>
      <c r="M9" s="21"/>
      <c r="N9" s="22"/>
      <c r="O9" s="22">
        <v>12</v>
      </c>
      <c r="P9" s="22" t="s">
        <v>501</v>
      </c>
      <c r="Q9" s="22" t="s">
        <v>549</v>
      </c>
      <c r="R9" s="157">
        <v>0</v>
      </c>
      <c r="S9" s="157">
        <v>0</v>
      </c>
    </row>
    <row r="10" spans="1:19" ht="102" x14ac:dyDescent="0.2">
      <c r="A10" s="210" t="s">
        <v>1657</v>
      </c>
      <c r="B10" s="32" t="s">
        <v>546</v>
      </c>
      <c r="C10" s="20" t="s">
        <v>109</v>
      </c>
      <c r="D10" s="20">
        <v>12</v>
      </c>
      <c r="E10" s="9"/>
      <c r="F10" s="9"/>
      <c r="G10" s="9"/>
      <c r="H10" s="9"/>
      <c r="I10" s="9"/>
      <c r="J10" s="9"/>
      <c r="K10" s="9"/>
      <c r="L10" s="9"/>
      <c r="M10" s="9"/>
      <c r="N10" s="9"/>
      <c r="O10" s="22">
        <v>12</v>
      </c>
      <c r="P10" s="22" t="s">
        <v>112</v>
      </c>
      <c r="Q10" s="22" t="s">
        <v>1241</v>
      </c>
      <c r="R10" s="157">
        <v>5</v>
      </c>
      <c r="S10" s="130">
        <v>25</v>
      </c>
    </row>
    <row r="11" spans="1:19" ht="114.75" x14ac:dyDescent="0.2">
      <c r="A11" s="210" t="s">
        <v>1657</v>
      </c>
      <c r="B11" s="31" t="s">
        <v>548</v>
      </c>
      <c r="C11" s="20" t="s">
        <v>109</v>
      </c>
      <c r="D11" s="9"/>
      <c r="E11" s="9"/>
      <c r="F11" s="9"/>
      <c r="G11" s="9"/>
      <c r="H11" s="9"/>
      <c r="I11" s="20">
        <v>12</v>
      </c>
      <c r="J11" s="9"/>
      <c r="K11" s="9"/>
      <c r="L11" s="9"/>
      <c r="M11" s="9"/>
      <c r="N11" s="9"/>
      <c r="O11" s="20">
        <v>12</v>
      </c>
      <c r="P11" s="20" t="s">
        <v>111</v>
      </c>
      <c r="Q11" s="22" t="s">
        <v>1241</v>
      </c>
      <c r="R11" s="130">
        <v>3603.25</v>
      </c>
      <c r="S11" s="130">
        <v>43239</v>
      </c>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A9" sqref="A9:A12"/>
    </sheetView>
  </sheetViews>
  <sheetFormatPr defaultRowHeight="14.25" x14ac:dyDescent="0.2"/>
  <cols>
    <col min="1" max="1" width="11.625" customWidth="1"/>
    <col min="2" max="2" width="17.125" customWidth="1"/>
    <col min="4" max="4" width="18.875" customWidth="1"/>
    <col min="5" max="5" width="17.25" customWidth="1"/>
    <col min="12" max="12" width="12.25" customWidth="1"/>
    <col min="16" max="16" width="11.875" customWidth="1"/>
    <col min="17" max="17" width="9.75" customWidth="1"/>
    <col min="18" max="18" width="9.25" bestFit="1" customWidth="1"/>
    <col min="19" max="19" width="11.75"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66" t="s">
        <v>1</v>
      </c>
      <c r="B7" s="67" t="s">
        <v>2</v>
      </c>
      <c r="C7" s="67" t="s">
        <v>3</v>
      </c>
      <c r="D7" s="67" t="s">
        <v>4</v>
      </c>
      <c r="E7" s="67" t="s">
        <v>5</v>
      </c>
      <c r="F7" s="67" t="s">
        <v>9</v>
      </c>
      <c r="G7" s="67" t="s">
        <v>102</v>
      </c>
      <c r="H7" s="67" t="s">
        <v>6</v>
      </c>
      <c r="I7" s="67" t="s">
        <v>526</v>
      </c>
      <c r="J7" s="67" t="s">
        <v>10</v>
      </c>
      <c r="K7" s="67" t="s">
        <v>486</v>
      </c>
      <c r="L7" s="67" t="s">
        <v>467</v>
      </c>
      <c r="M7" s="67" t="s">
        <v>7</v>
      </c>
      <c r="N7" s="67" t="s">
        <v>469</v>
      </c>
      <c r="O7" s="67" t="s">
        <v>8</v>
      </c>
      <c r="P7" s="67" t="s">
        <v>468</v>
      </c>
      <c r="Q7" s="67" t="s">
        <v>478</v>
      </c>
      <c r="R7" s="67" t="s">
        <v>476</v>
      </c>
      <c r="S7" s="68" t="s">
        <v>477</v>
      </c>
    </row>
    <row r="8" spans="1:19" x14ac:dyDescent="0.2">
      <c r="A8" s="208" t="s">
        <v>552</v>
      </c>
      <c r="B8" s="209"/>
      <c r="C8" s="209"/>
      <c r="D8" s="209"/>
      <c r="E8" s="209"/>
      <c r="F8" s="209"/>
      <c r="G8" s="209"/>
      <c r="H8" s="209"/>
      <c r="I8" s="209"/>
      <c r="J8" s="209"/>
      <c r="K8" s="209"/>
      <c r="L8" s="209"/>
      <c r="M8" s="209"/>
      <c r="N8" s="209"/>
      <c r="O8" s="209"/>
      <c r="P8" s="209"/>
      <c r="Q8" s="209"/>
      <c r="R8" s="209"/>
      <c r="S8" s="209"/>
    </row>
    <row r="9" spans="1:19" ht="38.25" x14ac:dyDescent="0.2">
      <c r="A9" s="210" t="s">
        <v>1658</v>
      </c>
      <c r="B9" s="47" t="s">
        <v>553</v>
      </c>
      <c r="C9" s="20" t="s">
        <v>109</v>
      </c>
      <c r="D9" s="20"/>
      <c r="E9" s="20"/>
      <c r="F9" s="20"/>
      <c r="G9" s="20"/>
      <c r="H9" s="20"/>
      <c r="I9" s="20"/>
      <c r="J9" s="20"/>
      <c r="K9" s="20"/>
      <c r="L9" s="20"/>
      <c r="M9" s="20">
        <v>12</v>
      </c>
      <c r="N9" s="20"/>
      <c r="O9" s="20">
        <v>12</v>
      </c>
      <c r="P9" s="45" t="s">
        <v>524</v>
      </c>
      <c r="Q9" s="20" t="s">
        <v>1241</v>
      </c>
      <c r="R9" s="130">
        <v>2718.96</v>
      </c>
      <c r="S9" s="130">
        <v>32627.52</v>
      </c>
    </row>
    <row r="10" spans="1:19" ht="63.75" x14ac:dyDescent="0.2">
      <c r="A10" s="210" t="s">
        <v>1658</v>
      </c>
      <c r="B10" s="47" t="s">
        <v>554</v>
      </c>
      <c r="C10" s="20" t="s">
        <v>109</v>
      </c>
      <c r="D10" s="20"/>
      <c r="E10" s="20"/>
      <c r="F10" s="20"/>
      <c r="G10" s="20"/>
      <c r="H10" s="20"/>
      <c r="I10" s="20"/>
      <c r="J10" s="20"/>
      <c r="K10" s="20"/>
      <c r="L10" s="20"/>
      <c r="M10" s="20">
        <v>12</v>
      </c>
      <c r="N10" s="20"/>
      <c r="O10" s="20">
        <v>12</v>
      </c>
      <c r="P10" s="45" t="s">
        <v>112</v>
      </c>
      <c r="Q10" s="20" t="s">
        <v>1241</v>
      </c>
      <c r="R10" s="130">
        <v>929.8</v>
      </c>
      <c r="S10" s="130">
        <v>11157.6</v>
      </c>
    </row>
    <row r="11" spans="1:19" ht="76.5" x14ac:dyDescent="0.2">
      <c r="A11" s="210" t="s">
        <v>1658</v>
      </c>
      <c r="B11" s="47" t="s">
        <v>1337</v>
      </c>
      <c r="C11" s="20" t="s">
        <v>109</v>
      </c>
      <c r="D11" s="20"/>
      <c r="E11" s="20"/>
      <c r="F11" s="20"/>
      <c r="G11" s="20"/>
      <c r="H11" s="20">
        <v>12</v>
      </c>
      <c r="I11" s="20"/>
      <c r="J11" s="20"/>
      <c r="K11" s="20"/>
      <c r="L11" s="20"/>
      <c r="M11" s="20"/>
      <c r="N11" s="20"/>
      <c r="O11" s="20">
        <v>12</v>
      </c>
      <c r="P11" s="20" t="s">
        <v>523</v>
      </c>
      <c r="Q11" s="20" t="s">
        <v>1241</v>
      </c>
      <c r="R11" s="130">
        <v>6019.76</v>
      </c>
      <c r="S11" s="109">
        <v>72237.17</v>
      </c>
    </row>
    <row r="12" spans="1:19" ht="51" x14ac:dyDescent="0.2">
      <c r="A12" s="210" t="s">
        <v>1658</v>
      </c>
      <c r="B12" s="47" t="s">
        <v>1338</v>
      </c>
      <c r="C12" s="20" t="s">
        <v>109</v>
      </c>
      <c r="D12" s="20"/>
      <c r="E12" s="20"/>
      <c r="F12" s="20"/>
      <c r="G12" s="20"/>
      <c r="H12" s="20">
        <v>12</v>
      </c>
      <c r="I12" s="20"/>
      <c r="J12" s="20"/>
      <c r="K12" s="20"/>
      <c r="L12" s="20"/>
      <c r="M12" s="20"/>
      <c r="N12" s="20"/>
      <c r="O12" s="20">
        <v>12</v>
      </c>
      <c r="P12" s="20" t="s">
        <v>108</v>
      </c>
      <c r="Q12" s="20" t="s">
        <v>1241</v>
      </c>
      <c r="R12" s="130">
        <v>1671.94</v>
      </c>
      <c r="S12" s="109">
        <v>20063.37</v>
      </c>
    </row>
  </sheetData>
  <mergeCells count="5">
    <mergeCell ref="A8:S8"/>
    <mergeCell ref="Q1:Q5"/>
    <mergeCell ref="R1:R5"/>
    <mergeCell ref="S1:S5"/>
    <mergeCell ref="A6:S6"/>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workbookViewId="0">
      <selection activeCell="Q17" sqref="Q17"/>
    </sheetView>
  </sheetViews>
  <sheetFormatPr defaultRowHeight="14.25" x14ac:dyDescent="0.2"/>
  <cols>
    <col min="1" max="1" width="11.75" customWidth="1"/>
    <col min="2" max="2" width="24.25" customWidth="1"/>
    <col min="4" max="4" width="15" customWidth="1"/>
    <col min="5" max="5" width="14.125" customWidth="1"/>
    <col min="12" max="12" width="13.375" customWidth="1"/>
    <col min="15" max="15" width="12.75" customWidth="1"/>
    <col min="16" max="16" width="12.25" customWidth="1"/>
    <col min="17" max="17" width="9.875" customWidth="1"/>
    <col min="18" max="18" width="9.25" bestFit="1" customWidth="1"/>
    <col min="19" max="19" width="10.125" bestFit="1" customWidth="1"/>
  </cols>
  <sheetData>
    <row r="1" spans="1:25"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25"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25" s="2" customFormat="1" ht="15.75" customHeight="1" thickBot="1" x14ac:dyDescent="0.25">
      <c r="A3" s="3"/>
      <c r="B3" s="7"/>
      <c r="C3" s="4"/>
      <c r="D3" s="4"/>
      <c r="E3" s="4"/>
      <c r="F3" s="4"/>
      <c r="G3" s="4"/>
      <c r="H3" s="4"/>
      <c r="I3" s="4"/>
      <c r="Q3" s="197"/>
      <c r="R3" s="195"/>
      <c r="S3" s="196"/>
      <c r="T3" s="54"/>
      <c r="U3" s="54"/>
      <c r="V3" s="54"/>
      <c r="W3" s="54"/>
      <c r="X3" s="54"/>
      <c r="Y3" s="54"/>
    </row>
    <row r="4" spans="1:25" s="2" customFormat="1" ht="15.75" customHeight="1" thickBot="1" x14ac:dyDescent="0.25">
      <c r="A4" s="55"/>
      <c r="B4" s="54"/>
      <c r="C4" s="54"/>
      <c r="D4" s="54"/>
      <c r="E4" s="54"/>
      <c r="F4" s="54"/>
      <c r="G4" s="54"/>
      <c r="H4" s="54"/>
      <c r="I4" s="54"/>
      <c r="J4" s="54"/>
      <c r="K4" s="54"/>
      <c r="L4" s="54"/>
      <c r="M4" s="54"/>
      <c r="N4" s="54"/>
      <c r="O4" s="54"/>
      <c r="P4" s="54"/>
      <c r="Q4" s="197"/>
      <c r="R4" s="195"/>
      <c r="S4" s="196"/>
    </row>
    <row r="5" spans="1:25" s="2" customFormat="1" ht="15.75" customHeight="1" thickBot="1" x14ac:dyDescent="0.25">
      <c r="A5" s="5"/>
      <c r="B5" s="8"/>
      <c r="C5" s="6"/>
      <c r="D5" s="6"/>
      <c r="E5" s="6"/>
      <c r="F5" s="6"/>
      <c r="G5" s="6"/>
      <c r="H5" s="6"/>
      <c r="I5" s="6"/>
      <c r="J5" s="6"/>
      <c r="K5" s="6"/>
      <c r="L5" s="6"/>
      <c r="M5" s="6"/>
      <c r="N5" s="6"/>
      <c r="O5" s="6"/>
      <c r="P5" s="6"/>
      <c r="Q5" s="197"/>
      <c r="R5" s="195"/>
      <c r="S5" s="196"/>
    </row>
    <row r="6" spans="1:25"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25"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25" x14ac:dyDescent="0.2">
      <c r="A8" s="205" t="s">
        <v>556</v>
      </c>
      <c r="B8" s="206"/>
      <c r="C8" s="206"/>
      <c r="D8" s="206"/>
      <c r="E8" s="206"/>
      <c r="F8" s="206"/>
      <c r="G8" s="206"/>
      <c r="H8" s="206"/>
      <c r="I8" s="206"/>
      <c r="J8" s="206"/>
      <c r="K8" s="206"/>
      <c r="L8" s="206"/>
      <c r="M8" s="206"/>
      <c r="N8" s="206"/>
      <c r="O8" s="206"/>
      <c r="P8" s="206"/>
      <c r="Q8" s="206"/>
      <c r="R8" s="206"/>
      <c r="S8" s="206"/>
    </row>
    <row r="9" spans="1:25" ht="154.5" customHeight="1" x14ac:dyDescent="0.2">
      <c r="A9" s="210" t="s">
        <v>1659</v>
      </c>
      <c r="B9" s="32" t="s">
        <v>547</v>
      </c>
      <c r="C9" s="22" t="s">
        <v>109</v>
      </c>
      <c r="D9" s="18"/>
      <c r="E9" s="18"/>
      <c r="F9" s="18"/>
      <c r="G9" s="18"/>
      <c r="H9" s="18"/>
      <c r="I9" s="18"/>
      <c r="J9" s="18"/>
      <c r="K9" s="18"/>
      <c r="L9" s="22">
        <v>12</v>
      </c>
      <c r="M9" s="18"/>
      <c r="N9" s="18"/>
      <c r="O9" s="22">
        <v>12</v>
      </c>
      <c r="P9" s="22" t="s">
        <v>111</v>
      </c>
      <c r="Q9" s="22" t="s">
        <v>1241</v>
      </c>
      <c r="R9" s="157">
        <v>1790.83</v>
      </c>
      <c r="S9" s="157">
        <v>21490</v>
      </c>
    </row>
    <row r="10" spans="1:25" ht="76.5" x14ac:dyDescent="0.2">
      <c r="A10" s="210" t="s">
        <v>1659</v>
      </c>
      <c r="B10" s="71" t="s">
        <v>550</v>
      </c>
      <c r="C10" s="72" t="s">
        <v>109</v>
      </c>
      <c r="D10" s="73"/>
      <c r="E10" s="73"/>
      <c r="F10" s="73"/>
      <c r="G10" s="73"/>
      <c r="H10" s="73"/>
      <c r="I10" s="73"/>
      <c r="J10" s="73"/>
      <c r="K10" s="73"/>
      <c r="L10" s="74">
        <v>12</v>
      </c>
      <c r="M10" s="73"/>
      <c r="N10" s="75"/>
      <c r="O10" s="72">
        <v>12</v>
      </c>
      <c r="P10" s="72" t="s">
        <v>110</v>
      </c>
      <c r="Q10" s="22" t="s">
        <v>1241</v>
      </c>
      <c r="R10" s="164">
        <v>2177.5</v>
      </c>
      <c r="S10" s="164">
        <v>26130</v>
      </c>
    </row>
  </sheetData>
  <mergeCells count="5">
    <mergeCell ref="Q1:Q5"/>
    <mergeCell ref="R1:R5"/>
    <mergeCell ref="S1:S5"/>
    <mergeCell ref="A8:S8"/>
    <mergeCell ref="A6:S6"/>
  </mergeCell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workbookViewId="0">
      <selection activeCell="Q38" sqref="Q38"/>
    </sheetView>
  </sheetViews>
  <sheetFormatPr defaultRowHeight="14.25" x14ac:dyDescent="0.2"/>
  <cols>
    <col min="1" max="1" width="16.25" customWidth="1"/>
    <col min="2" max="2" width="22.375" customWidth="1"/>
    <col min="4" max="4" width="15.875" customWidth="1"/>
    <col min="5" max="5" width="11.375" customWidth="1"/>
    <col min="12" max="12" width="13.125" customWidth="1"/>
    <col min="16" max="16" width="12" customWidth="1"/>
    <col min="17" max="17" width="10.5" customWidth="1"/>
    <col min="19" max="19" width="12.375" bestFit="1" customWidth="1"/>
  </cols>
  <sheetData>
    <row r="1" spans="1:25"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25"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25" s="2" customFormat="1" ht="15.75" customHeight="1" thickBot="1" x14ac:dyDescent="0.25">
      <c r="A3" s="3"/>
      <c r="B3" s="7"/>
      <c r="C3" s="4"/>
      <c r="D3" s="4"/>
      <c r="E3" s="4"/>
      <c r="F3" s="4"/>
      <c r="G3" s="4"/>
      <c r="H3" s="4"/>
      <c r="I3" s="4"/>
      <c r="Q3" s="197"/>
      <c r="R3" s="195"/>
      <c r="S3" s="196"/>
      <c r="T3" s="54"/>
      <c r="U3" s="54"/>
      <c r="V3" s="54"/>
      <c r="W3" s="54"/>
      <c r="X3" s="54"/>
      <c r="Y3" s="54"/>
    </row>
    <row r="4" spans="1:25" s="2" customFormat="1" ht="15.75" customHeight="1" thickBot="1" x14ac:dyDescent="0.25">
      <c r="A4" s="55"/>
      <c r="B4" s="54"/>
      <c r="C4" s="54"/>
      <c r="D4" s="54"/>
      <c r="E4" s="54"/>
      <c r="F4" s="54"/>
      <c r="G4" s="54"/>
      <c r="H4" s="54"/>
      <c r="I4" s="54"/>
      <c r="J4" s="54"/>
      <c r="K4" s="54"/>
      <c r="L4" s="54"/>
      <c r="M4" s="54"/>
      <c r="N4" s="54"/>
      <c r="O4" s="54"/>
      <c r="P4" s="54"/>
      <c r="Q4" s="197"/>
      <c r="R4" s="195"/>
      <c r="S4" s="196"/>
    </row>
    <row r="5" spans="1:25" s="2" customFormat="1" ht="15.75" customHeight="1" thickBot="1" x14ac:dyDescent="0.25">
      <c r="A5" s="5"/>
      <c r="B5" s="8"/>
      <c r="C5" s="6"/>
      <c r="D5" s="6"/>
      <c r="E5" s="6"/>
      <c r="F5" s="6"/>
      <c r="G5" s="6"/>
      <c r="H5" s="6"/>
      <c r="I5" s="6"/>
      <c r="J5" s="6"/>
      <c r="K5" s="6"/>
      <c r="L5" s="6"/>
      <c r="M5" s="6"/>
      <c r="N5" s="6"/>
      <c r="O5" s="6"/>
      <c r="P5" s="6"/>
      <c r="Q5" s="197"/>
      <c r="R5" s="195"/>
      <c r="S5" s="196"/>
    </row>
    <row r="6" spans="1:25"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25"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25" x14ac:dyDescent="0.2">
      <c r="A8" s="205" t="s">
        <v>113</v>
      </c>
      <c r="B8" s="206"/>
      <c r="C8" s="206"/>
      <c r="D8" s="206"/>
      <c r="E8" s="206"/>
      <c r="F8" s="206"/>
      <c r="G8" s="206"/>
      <c r="H8" s="206"/>
      <c r="I8" s="206"/>
      <c r="J8" s="206"/>
      <c r="K8" s="206"/>
      <c r="L8" s="206"/>
      <c r="M8" s="206"/>
      <c r="N8" s="206"/>
      <c r="O8" s="206"/>
      <c r="P8" s="206"/>
      <c r="Q8" s="206"/>
      <c r="R8" s="206"/>
      <c r="S8" s="206"/>
    </row>
    <row r="9" spans="1:25" x14ac:dyDescent="0.2">
      <c r="A9" s="212" t="s">
        <v>1660</v>
      </c>
      <c r="B9" s="279" t="s">
        <v>559</v>
      </c>
      <c r="C9" s="59" t="s">
        <v>100</v>
      </c>
      <c r="D9" s="20">
        <v>12</v>
      </c>
      <c r="E9" s="20"/>
      <c r="F9" s="20"/>
      <c r="G9" s="20"/>
      <c r="H9" s="20"/>
      <c r="I9" s="20"/>
      <c r="J9" s="20"/>
      <c r="K9" s="20"/>
      <c r="L9" s="20"/>
      <c r="M9" s="20"/>
      <c r="N9" s="20"/>
      <c r="O9" s="60">
        <v>100000</v>
      </c>
      <c r="P9" s="59" t="s">
        <v>110</v>
      </c>
      <c r="Q9" s="59" t="s">
        <v>1302</v>
      </c>
      <c r="R9" s="130">
        <v>6.25</v>
      </c>
      <c r="S9" s="130">
        <f>R9*O9</f>
        <v>625000</v>
      </c>
    </row>
    <row r="10" spans="1:25" x14ac:dyDescent="0.2">
      <c r="A10" s="212" t="s">
        <v>1661</v>
      </c>
      <c r="B10" s="279" t="s">
        <v>560</v>
      </c>
      <c r="C10" s="59" t="s">
        <v>100</v>
      </c>
      <c r="D10" s="20">
        <v>12</v>
      </c>
      <c r="E10" s="20"/>
      <c r="F10" s="20"/>
      <c r="G10" s="20"/>
      <c r="H10" s="20"/>
      <c r="I10" s="20"/>
      <c r="J10" s="20"/>
      <c r="K10" s="20"/>
      <c r="L10" s="20"/>
      <c r="M10" s="20"/>
      <c r="N10" s="20"/>
      <c r="O10" s="60">
        <v>100000</v>
      </c>
      <c r="P10" s="59" t="s">
        <v>110</v>
      </c>
      <c r="Q10" s="59" t="s">
        <v>1302</v>
      </c>
      <c r="R10" s="130">
        <v>6.17</v>
      </c>
      <c r="S10" s="130">
        <f>R10*O10</f>
        <v>617000</v>
      </c>
    </row>
    <row r="11" spans="1:25" x14ac:dyDescent="0.2">
      <c r="A11" s="212" t="s">
        <v>1662</v>
      </c>
      <c r="B11" s="279" t="s">
        <v>561</v>
      </c>
      <c r="C11" s="59" t="s">
        <v>100</v>
      </c>
      <c r="D11" s="20">
        <v>12</v>
      </c>
      <c r="E11" s="20"/>
      <c r="F11" s="20"/>
      <c r="G11" s="20"/>
      <c r="H11" s="20"/>
      <c r="I11" s="20"/>
      <c r="J11" s="20"/>
      <c r="K11" s="20"/>
      <c r="L11" s="20"/>
      <c r="M11" s="20"/>
      <c r="N11" s="20"/>
      <c r="O11" s="60">
        <v>350000</v>
      </c>
      <c r="P11" s="59" t="s">
        <v>110</v>
      </c>
      <c r="Q11" s="59" t="s">
        <v>1302</v>
      </c>
      <c r="R11" s="130">
        <v>6.25</v>
      </c>
      <c r="S11" s="130">
        <f>R11*O11</f>
        <v>2187500</v>
      </c>
    </row>
  </sheetData>
  <mergeCells count="5">
    <mergeCell ref="A6:S6"/>
    <mergeCell ref="A8:S8"/>
    <mergeCell ref="Q1:Q5"/>
    <mergeCell ref="R1:R5"/>
    <mergeCell ref="S1:S5"/>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9"/>
  <sheetViews>
    <sheetView workbookViewId="0">
      <selection activeCell="D7" sqref="D7"/>
    </sheetView>
  </sheetViews>
  <sheetFormatPr defaultRowHeight="14.25" x14ac:dyDescent="0.2"/>
  <cols>
    <col min="1" max="1" width="16.875" customWidth="1"/>
    <col min="2" max="2" width="43.5" customWidth="1"/>
    <col min="3" max="3" width="10" style="11" customWidth="1"/>
    <col min="4" max="4" width="13.625" style="11" customWidth="1"/>
    <col min="5" max="5" width="9.75" style="11" customWidth="1"/>
    <col min="6" max="7" width="9" style="11"/>
    <col min="8" max="8" width="9.875" style="11" customWidth="1"/>
    <col min="9" max="11" width="9" style="11"/>
    <col min="12" max="12" width="13.5" style="11" customWidth="1"/>
    <col min="13" max="14" width="9" style="11"/>
    <col min="15" max="15" width="13.625" style="11" customWidth="1"/>
    <col min="16" max="16" width="16.75" style="11" customWidth="1"/>
    <col min="17" max="17" width="18.125" style="11" customWidth="1"/>
    <col min="18" max="18" width="11" customWidth="1"/>
    <col min="19" max="19" width="10.875"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222" t="s">
        <v>1652</v>
      </c>
      <c r="B6" s="223"/>
      <c r="C6" s="223"/>
      <c r="D6" s="223"/>
      <c r="E6" s="223"/>
      <c r="F6" s="223"/>
      <c r="G6" s="223"/>
      <c r="H6" s="223"/>
      <c r="I6" s="223"/>
      <c r="J6" s="223"/>
      <c r="K6" s="223"/>
      <c r="L6" s="223"/>
      <c r="M6" s="223"/>
      <c r="N6" s="223"/>
      <c r="O6" s="223"/>
      <c r="P6" s="223"/>
      <c r="Q6" s="223"/>
      <c r="R6" s="223"/>
      <c r="S6" s="224"/>
    </row>
    <row r="7" spans="1:19" ht="42" customHeight="1" x14ac:dyDescent="0.2">
      <c r="A7" s="62" t="s">
        <v>1</v>
      </c>
      <c r="B7" s="62" t="s">
        <v>2</v>
      </c>
      <c r="C7" s="62" t="s">
        <v>3</v>
      </c>
      <c r="D7" s="62" t="s">
        <v>4</v>
      </c>
      <c r="E7" s="62" t="s">
        <v>5</v>
      </c>
      <c r="F7" s="62" t="s">
        <v>9</v>
      </c>
      <c r="G7" s="62" t="s">
        <v>102</v>
      </c>
      <c r="H7" s="62" t="s">
        <v>6</v>
      </c>
      <c r="I7" s="62" t="s">
        <v>526</v>
      </c>
      <c r="J7" s="62" t="s">
        <v>10</v>
      </c>
      <c r="K7" s="61" t="s">
        <v>486</v>
      </c>
      <c r="L7" s="61" t="s">
        <v>467</v>
      </c>
      <c r="M7" s="62" t="s">
        <v>7</v>
      </c>
      <c r="N7" s="61" t="s">
        <v>469</v>
      </c>
      <c r="O7" s="62" t="s">
        <v>8</v>
      </c>
      <c r="P7" s="61" t="s">
        <v>468</v>
      </c>
      <c r="Q7" s="61" t="s">
        <v>478</v>
      </c>
      <c r="R7" s="61" t="s">
        <v>476</v>
      </c>
      <c r="S7" s="61" t="s">
        <v>477</v>
      </c>
    </row>
    <row r="8" spans="1:19" x14ac:dyDescent="0.2">
      <c r="A8" s="226" t="s">
        <v>123</v>
      </c>
      <c r="B8" s="227"/>
      <c r="C8" s="227"/>
      <c r="D8" s="227"/>
      <c r="E8" s="227"/>
      <c r="F8" s="227"/>
      <c r="G8" s="227"/>
      <c r="H8" s="227"/>
      <c r="I8" s="227"/>
      <c r="J8" s="227"/>
      <c r="K8" s="227"/>
      <c r="L8" s="227"/>
      <c r="M8" s="227"/>
      <c r="N8" s="227"/>
      <c r="O8" s="227"/>
      <c r="P8" s="227"/>
      <c r="Q8" s="227"/>
      <c r="R8" s="227"/>
      <c r="S8" s="228"/>
    </row>
    <row r="9" spans="1:19" ht="15" customHeight="1" x14ac:dyDescent="0.2">
      <c r="A9" s="229" t="s">
        <v>1633</v>
      </c>
      <c r="B9" s="230" t="s">
        <v>174</v>
      </c>
      <c r="C9" s="231" t="s">
        <v>101</v>
      </c>
      <c r="D9" s="231"/>
      <c r="E9" s="231"/>
      <c r="F9" s="231">
        <v>50</v>
      </c>
      <c r="G9" s="231">
        <v>10</v>
      </c>
      <c r="H9" s="231">
        <v>1</v>
      </c>
      <c r="I9" s="231"/>
      <c r="J9" s="231">
        <v>340</v>
      </c>
      <c r="K9" s="231"/>
      <c r="L9" s="231"/>
      <c r="M9" s="231"/>
      <c r="N9" s="231"/>
      <c r="O9" s="231">
        <f t="shared" ref="O9:O27" si="0">SUM(D9:M9)</f>
        <v>401</v>
      </c>
      <c r="P9" s="232" t="s">
        <v>506</v>
      </c>
      <c r="Q9" s="233" t="s">
        <v>1241</v>
      </c>
      <c r="R9" s="234">
        <v>2.42</v>
      </c>
      <c r="S9" s="234">
        <f t="shared" ref="S9:S72" si="1">O9*R9</f>
        <v>970.42</v>
      </c>
    </row>
    <row r="10" spans="1:19" x14ac:dyDescent="0.2">
      <c r="A10" s="229" t="s">
        <v>1633</v>
      </c>
      <c r="B10" s="230" t="s">
        <v>175</v>
      </c>
      <c r="C10" s="231" t="s">
        <v>101</v>
      </c>
      <c r="D10" s="231"/>
      <c r="E10" s="231"/>
      <c r="F10" s="231">
        <v>50</v>
      </c>
      <c r="G10" s="231">
        <v>10</v>
      </c>
      <c r="H10" s="231">
        <v>1</v>
      </c>
      <c r="I10" s="231"/>
      <c r="J10" s="231">
        <v>340</v>
      </c>
      <c r="K10" s="231"/>
      <c r="L10" s="231"/>
      <c r="M10" s="231"/>
      <c r="N10" s="231"/>
      <c r="O10" s="231">
        <f t="shared" si="0"/>
        <v>401</v>
      </c>
      <c r="P10" s="232" t="s">
        <v>506</v>
      </c>
      <c r="Q10" s="233" t="s">
        <v>1241</v>
      </c>
      <c r="R10" s="234">
        <v>4.63</v>
      </c>
      <c r="S10" s="234">
        <f t="shared" si="1"/>
        <v>1856.6299999999999</v>
      </c>
    </row>
    <row r="11" spans="1:19" x14ac:dyDescent="0.2">
      <c r="A11" s="229" t="s">
        <v>1633</v>
      </c>
      <c r="B11" s="230" t="s">
        <v>12</v>
      </c>
      <c r="C11" s="231" t="s">
        <v>735</v>
      </c>
      <c r="D11" s="231"/>
      <c r="E11" s="231"/>
      <c r="F11" s="231">
        <v>30</v>
      </c>
      <c r="G11" s="231">
        <v>100</v>
      </c>
      <c r="H11" s="231">
        <v>10</v>
      </c>
      <c r="I11" s="231"/>
      <c r="J11" s="231">
        <v>130</v>
      </c>
      <c r="K11" s="231"/>
      <c r="L11" s="231"/>
      <c r="M11" s="231"/>
      <c r="N11" s="231"/>
      <c r="O11" s="231">
        <f t="shared" si="0"/>
        <v>270</v>
      </c>
      <c r="P11" s="232" t="s">
        <v>506</v>
      </c>
      <c r="Q11" s="233" t="s">
        <v>1241</v>
      </c>
      <c r="R11" s="234">
        <v>3.4</v>
      </c>
      <c r="S11" s="234">
        <f t="shared" si="1"/>
        <v>918</v>
      </c>
    </row>
    <row r="12" spans="1:19" x14ac:dyDescent="0.2">
      <c r="A12" s="229" t="s">
        <v>1633</v>
      </c>
      <c r="B12" s="230" t="s">
        <v>114</v>
      </c>
      <c r="C12" s="231" t="s">
        <v>735</v>
      </c>
      <c r="D12" s="231"/>
      <c r="E12" s="231"/>
      <c r="F12" s="231">
        <v>4</v>
      </c>
      <c r="G12" s="231">
        <v>0</v>
      </c>
      <c r="H12" s="231">
        <v>1</v>
      </c>
      <c r="I12" s="231"/>
      <c r="J12" s="231">
        <v>22</v>
      </c>
      <c r="K12" s="231"/>
      <c r="L12" s="231"/>
      <c r="M12" s="231"/>
      <c r="N12" s="231"/>
      <c r="O12" s="231">
        <f t="shared" si="0"/>
        <v>27</v>
      </c>
      <c r="P12" s="232" t="s">
        <v>506</v>
      </c>
      <c r="Q12" s="233" t="s">
        <v>1241</v>
      </c>
      <c r="R12" s="234">
        <v>22</v>
      </c>
      <c r="S12" s="234">
        <f t="shared" si="1"/>
        <v>594</v>
      </c>
    </row>
    <row r="13" spans="1:19" x14ac:dyDescent="0.2">
      <c r="A13" s="229" t="s">
        <v>1633</v>
      </c>
      <c r="B13" s="230" t="s">
        <v>176</v>
      </c>
      <c r="C13" s="231" t="s">
        <v>735</v>
      </c>
      <c r="D13" s="229"/>
      <c r="E13" s="229"/>
      <c r="F13" s="231">
        <v>4</v>
      </c>
      <c r="G13" s="231">
        <v>5</v>
      </c>
      <c r="H13" s="231">
        <v>1</v>
      </c>
      <c r="I13" s="231"/>
      <c r="J13" s="231">
        <v>5</v>
      </c>
      <c r="K13" s="231"/>
      <c r="L13" s="231"/>
      <c r="M13" s="231"/>
      <c r="N13" s="231"/>
      <c r="O13" s="231">
        <f t="shared" si="0"/>
        <v>15</v>
      </c>
      <c r="P13" s="232" t="s">
        <v>506</v>
      </c>
      <c r="Q13" s="233" t="s">
        <v>1240</v>
      </c>
      <c r="R13" s="234">
        <v>26</v>
      </c>
      <c r="S13" s="234">
        <f t="shared" si="1"/>
        <v>390</v>
      </c>
    </row>
    <row r="14" spans="1:19" x14ac:dyDescent="0.2">
      <c r="A14" s="229" t="s">
        <v>1633</v>
      </c>
      <c r="B14" s="230" t="s">
        <v>177</v>
      </c>
      <c r="C14" s="231" t="s">
        <v>735</v>
      </c>
      <c r="D14" s="231"/>
      <c r="E14" s="231"/>
      <c r="F14" s="231">
        <v>30</v>
      </c>
      <c r="G14" s="231">
        <v>150</v>
      </c>
      <c r="H14" s="231">
        <v>5</v>
      </c>
      <c r="I14" s="231"/>
      <c r="J14" s="231">
        <v>500</v>
      </c>
      <c r="K14" s="231"/>
      <c r="L14" s="231"/>
      <c r="M14" s="231"/>
      <c r="N14" s="231"/>
      <c r="O14" s="231">
        <f t="shared" si="0"/>
        <v>685</v>
      </c>
      <c r="P14" s="232" t="s">
        <v>506</v>
      </c>
      <c r="Q14" s="233" t="s">
        <v>1241</v>
      </c>
      <c r="R14" s="234">
        <v>19.850000000000001</v>
      </c>
      <c r="S14" s="234">
        <f t="shared" si="1"/>
        <v>13597.250000000002</v>
      </c>
    </row>
    <row r="15" spans="1:19" x14ac:dyDescent="0.2">
      <c r="A15" s="229" t="s">
        <v>1633</v>
      </c>
      <c r="B15" s="230" t="s">
        <v>13</v>
      </c>
      <c r="C15" s="231" t="s">
        <v>1212</v>
      </c>
      <c r="D15" s="231"/>
      <c r="E15" s="231"/>
      <c r="F15" s="231">
        <v>50</v>
      </c>
      <c r="G15" s="231">
        <v>15</v>
      </c>
      <c r="H15" s="231">
        <v>3</v>
      </c>
      <c r="I15" s="231"/>
      <c r="J15" s="231">
        <v>400</v>
      </c>
      <c r="K15" s="231"/>
      <c r="L15" s="231"/>
      <c r="M15" s="231"/>
      <c r="N15" s="231"/>
      <c r="O15" s="231">
        <f t="shared" si="0"/>
        <v>468</v>
      </c>
      <c r="P15" s="232" t="s">
        <v>506</v>
      </c>
      <c r="Q15" s="233" t="s">
        <v>1241</v>
      </c>
      <c r="R15" s="234">
        <v>10.99</v>
      </c>
      <c r="S15" s="234">
        <f t="shared" si="1"/>
        <v>5143.32</v>
      </c>
    </row>
    <row r="16" spans="1:19" x14ac:dyDescent="0.2">
      <c r="A16" s="229" t="s">
        <v>1633</v>
      </c>
      <c r="B16" s="230" t="s">
        <v>14</v>
      </c>
      <c r="C16" s="231" t="s">
        <v>1212</v>
      </c>
      <c r="D16" s="231"/>
      <c r="E16" s="231"/>
      <c r="F16" s="231">
        <v>35</v>
      </c>
      <c r="G16" s="231">
        <v>15</v>
      </c>
      <c r="H16" s="231">
        <v>3</v>
      </c>
      <c r="I16" s="231"/>
      <c r="J16" s="231">
        <v>400</v>
      </c>
      <c r="K16" s="231"/>
      <c r="L16" s="231"/>
      <c r="M16" s="231"/>
      <c r="N16" s="231"/>
      <c r="O16" s="231">
        <f t="shared" si="0"/>
        <v>453</v>
      </c>
      <c r="P16" s="232" t="s">
        <v>506</v>
      </c>
      <c r="Q16" s="233" t="s">
        <v>1241</v>
      </c>
      <c r="R16" s="234">
        <v>12.28</v>
      </c>
      <c r="S16" s="234">
        <f t="shared" si="1"/>
        <v>5562.84</v>
      </c>
    </row>
    <row r="17" spans="1:19" x14ac:dyDescent="0.2">
      <c r="A17" s="229" t="s">
        <v>1633</v>
      </c>
      <c r="B17" s="230" t="s">
        <v>178</v>
      </c>
      <c r="C17" s="231" t="s">
        <v>1305</v>
      </c>
      <c r="D17" s="231"/>
      <c r="E17" s="231"/>
      <c r="F17" s="231">
        <v>150</v>
      </c>
      <c r="G17" s="231">
        <v>1000</v>
      </c>
      <c r="H17" s="231">
        <v>100</v>
      </c>
      <c r="I17" s="231"/>
      <c r="J17" s="231">
        <v>3000</v>
      </c>
      <c r="K17" s="231"/>
      <c r="L17" s="231"/>
      <c r="M17" s="231"/>
      <c r="N17" s="231"/>
      <c r="O17" s="231">
        <f t="shared" si="0"/>
        <v>4250</v>
      </c>
      <c r="P17" s="232" t="s">
        <v>506</v>
      </c>
      <c r="Q17" s="233" t="s">
        <v>1240</v>
      </c>
      <c r="R17" s="234">
        <v>69</v>
      </c>
      <c r="S17" s="234">
        <f t="shared" si="1"/>
        <v>293250</v>
      </c>
    </row>
    <row r="18" spans="1:19" x14ac:dyDescent="0.2">
      <c r="A18" s="229" t="s">
        <v>1633</v>
      </c>
      <c r="B18" s="230" t="s">
        <v>179</v>
      </c>
      <c r="C18" s="231" t="s">
        <v>1305</v>
      </c>
      <c r="D18" s="231"/>
      <c r="E18" s="231"/>
      <c r="F18" s="231">
        <v>500</v>
      </c>
      <c r="G18" s="231">
        <v>1000</v>
      </c>
      <c r="H18" s="231">
        <v>200</v>
      </c>
      <c r="I18" s="231"/>
      <c r="J18" s="231">
        <v>6000</v>
      </c>
      <c r="K18" s="231"/>
      <c r="L18" s="231"/>
      <c r="M18" s="231"/>
      <c r="N18" s="231"/>
      <c r="O18" s="231">
        <f t="shared" si="0"/>
        <v>7700</v>
      </c>
      <c r="P18" s="232" t="s">
        <v>506</v>
      </c>
      <c r="Q18" s="233" t="s">
        <v>1240</v>
      </c>
      <c r="R18" s="234">
        <v>49</v>
      </c>
      <c r="S18" s="234">
        <f t="shared" si="1"/>
        <v>377300</v>
      </c>
    </row>
    <row r="19" spans="1:19" x14ac:dyDescent="0.2">
      <c r="A19" s="229" t="s">
        <v>1633</v>
      </c>
      <c r="B19" s="230" t="s">
        <v>180</v>
      </c>
      <c r="C19" s="231" t="s">
        <v>98</v>
      </c>
      <c r="D19" s="231"/>
      <c r="E19" s="231"/>
      <c r="F19" s="231">
        <v>150</v>
      </c>
      <c r="G19" s="231">
        <v>50</v>
      </c>
      <c r="H19" s="231">
        <v>5</v>
      </c>
      <c r="I19" s="231"/>
      <c r="J19" s="231">
        <v>74</v>
      </c>
      <c r="K19" s="231"/>
      <c r="L19" s="231"/>
      <c r="M19" s="231"/>
      <c r="N19" s="231"/>
      <c r="O19" s="231">
        <f t="shared" si="0"/>
        <v>279</v>
      </c>
      <c r="P19" s="232" t="s">
        <v>506</v>
      </c>
      <c r="Q19" s="233" t="s">
        <v>1241</v>
      </c>
      <c r="R19" s="234">
        <v>16.3</v>
      </c>
      <c r="S19" s="234">
        <f t="shared" si="1"/>
        <v>4547.7</v>
      </c>
    </row>
    <row r="20" spans="1:19" x14ac:dyDescent="0.2">
      <c r="A20" s="229" t="s">
        <v>1633</v>
      </c>
      <c r="B20" s="230" t="s">
        <v>181</v>
      </c>
      <c r="C20" s="231" t="s">
        <v>98</v>
      </c>
      <c r="D20" s="231"/>
      <c r="E20" s="231"/>
      <c r="F20" s="231">
        <v>10</v>
      </c>
      <c r="G20" s="231">
        <v>10</v>
      </c>
      <c r="H20" s="231">
        <v>1</v>
      </c>
      <c r="I20" s="231"/>
      <c r="J20" s="231">
        <v>100</v>
      </c>
      <c r="K20" s="231"/>
      <c r="L20" s="231"/>
      <c r="M20" s="231"/>
      <c r="N20" s="231"/>
      <c r="O20" s="231">
        <f t="shared" si="0"/>
        <v>121</v>
      </c>
      <c r="P20" s="232" t="s">
        <v>506</v>
      </c>
      <c r="Q20" s="233" t="s">
        <v>1241</v>
      </c>
      <c r="R20" s="234">
        <v>7.6</v>
      </c>
      <c r="S20" s="234">
        <f t="shared" si="1"/>
        <v>919.59999999999991</v>
      </c>
    </row>
    <row r="21" spans="1:19" x14ac:dyDescent="0.2">
      <c r="A21" s="229" t="s">
        <v>1633</v>
      </c>
      <c r="B21" s="230" t="s">
        <v>182</v>
      </c>
      <c r="C21" s="231" t="s">
        <v>98</v>
      </c>
      <c r="D21" s="231"/>
      <c r="E21" s="231"/>
      <c r="F21" s="231">
        <v>30</v>
      </c>
      <c r="G21" s="231">
        <v>30</v>
      </c>
      <c r="H21" s="231">
        <v>1</v>
      </c>
      <c r="I21" s="231"/>
      <c r="J21" s="231">
        <v>42</v>
      </c>
      <c r="K21" s="231"/>
      <c r="L21" s="231"/>
      <c r="M21" s="231"/>
      <c r="N21" s="231"/>
      <c r="O21" s="231">
        <f t="shared" si="0"/>
        <v>103</v>
      </c>
      <c r="P21" s="232" t="s">
        <v>506</v>
      </c>
      <c r="Q21" s="233" t="s">
        <v>1241</v>
      </c>
      <c r="R21" s="234">
        <v>5</v>
      </c>
      <c r="S21" s="234">
        <f t="shared" si="1"/>
        <v>515</v>
      </c>
    </row>
    <row r="22" spans="1:19" x14ac:dyDescent="0.2">
      <c r="A22" s="229" t="s">
        <v>1633</v>
      </c>
      <c r="B22" s="230" t="s">
        <v>183</v>
      </c>
      <c r="C22" s="231" t="s">
        <v>98</v>
      </c>
      <c r="D22" s="231"/>
      <c r="E22" s="231"/>
      <c r="F22" s="231">
        <v>30</v>
      </c>
      <c r="G22" s="231">
        <v>30</v>
      </c>
      <c r="H22" s="231">
        <v>1</v>
      </c>
      <c r="I22" s="231"/>
      <c r="J22" s="231">
        <v>47</v>
      </c>
      <c r="K22" s="231"/>
      <c r="L22" s="231"/>
      <c r="M22" s="231"/>
      <c r="N22" s="231"/>
      <c r="O22" s="231">
        <f t="shared" si="0"/>
        <v>108</v>
      </c>
      <c r="P22" s="232" t="s">
        <v>506</v>
      </c>
      <c r="Q22" s="233" t="s">
        <v>1241</v>
      </c>
      <c r="R22" s="234">
        <v>2.78</v>
      </c>
      <c r="S22" s="234">
        <f t="shared" si="1"/>
        <v>300.23999999999995</v>
      </c>
    </row>
    <row r="23" spans="1:19" x14ac:dyDescent="0.2">
      <c r="A23" s="229" t="s">
        <v>1633</v>
      </c>
      <c r="B23" s="230" t="s">
        <v>184</v>
      </c>
      <c r="C23" s="231" t="s">
        <v>98</v>
      </c>
      <c r="D23" s="231"/>
      <c r="E23" s="231"/>
      <c r="F23" s="231">
        <v>160</v>
      </c>
      <c r="G23" s="231">
        <v>250</v>
      </c>
      <c r="H23" s="231">
        <v>20</v>
      </c>
      <c r="I23" s="231"/>
      <c r="J23" s="231">
        <v>1500</v>
      </c>
      <c r="K23" s="231"/>
      <c r="L23" s="231"/>
      <c r="M23" s="231"/>
      <c r="N23" s="231"/>
      <c r="O23" s="231">
        <f t="shared" si="0"/>
        <v>1930</v>
      </c>
      <c r="P23" s="232" t="s">
        <v>506</v>
      </c>
      <c r="Q23" s="233" t="s">
        <v>1241</v>
      </c>
      <c r="R23" s="234">
        <v>32.9</v>
      </c>
      <c r="S23" s="234">
        <f t="shared" si="1"/>
        <v>63497</v>
      </c>
    </row>
    <row r="24" spans="1:19" x14ac:dyDescent="0.2">
      <c r="A24" s="229" t="s">
        <v>1633</v>
      </c>
      <c r="B24" s="230" t="s">
        <v>185</v>
      </c>
      <c r="C24" s="231" t="s">
        <v>98</v>
      </c>
      <c r="D24" s="231"/>
      <c r="E24" s="231"/>
      <c r="F24" s="231">
        <v>100</v>
      </c>
      <c r="G24" s="231">
        <v>250</v>
      </c>
      <c r="H24" s="231">
        <v>20</v>
      </c>
      <c r="I24" s="231"/>
      <c r="J24" s="231">
        <v>600</v>
      </c>
      <c r="K24" s="231"/>
      <c r="L24" s="231"/>
      <c r="M24" s="231"/>
      <c r="N24" s="231"/>
      <c r="O24" s="231">
        <f t="shared" si="0"/>
        <v>970</v>
      </c>
      <c r="P24" s="232" t="s">
        <v>506</v>
      </c>
      <c r="Q24" s="233" t="s">
        <v>1241</v>
      </c>
      <c r="R24" s="234">
        <v>62.9</v>
      </c>
      <c r="S24" s="234">
        <f t="shared" si="1"/>
        <v>61013</v>
      </c>
    </row>
    <row r="25" spans="1:19" x14ac:dyDescent="0.2">
      <c r="A25" s="229" t="s">
        <v>1633</v>
      </c>
      <c r="B25" s="230" t="s">
        <v>186</v>
      </c>
      <c r="C25" s="231" t="s">
        <v>98</v>
      </c>
      <c r="D25" s="231"/>
      <c r="E25" s="231"/>
      <c r="F25" s="231">
        <v>40</v>
      </c>
      <c r="G25" s="231">
        <v>250</v>
      </c>
      <c r="H25" s="231">
        <v>20</v>
      </c>
      <c r="I25" s="231"/>
      <c r="J25" s="231">
        <v>1500</v>
      </c>
      <c r="K25" s="231"/>
      <c r="L25" s="231"/>
      <c r="M25" s="231"/>
      <c r="N25" s="231"/>
      <c r="O25" s="231">
        <f t="shared" si="0"/>
        <v>1810</v>
      </c>
      <c r="P25" s="232" t="s">
        <v>506</v>
      </c>
      <c r="Q25" s="233" t="s">
        <v>1240</v>
      </c>
      <c r="R25" s="234">
        <v>160</v>
      </c>
      <c r="S25" s="234">
        <f t="shared" si="1"/>
        <v>289600</v>
      </c>
    </row>
    <row r="26" spans="1:19" x14ac:dyDescent="0.2">
      <c r="A26" s="229" t="s">
        <v>1633</v>
      </c>
      <c r="B26" s="230" t="s">
        <v>187</v>
      </c>
      <c r="C26" s="231" t="s">
        <v>98</v>
      </c>
      <c r="D26" s="231"/>
      <c r="E26" s="231"/>
      <c r="F26" s="231">
        <v>350</v>
      </c>
      <c r="G26" s="231">
        <v>250</v>
      </c>
      <c r="H26" s="231">
        <v>20</v>
      </c>
      <c r="I26" s="231"/>
      <c r="J26" s="231">
        <v>2720</v>
      </c>
      <c r="K26" s="231"/>
      <c r="L26" s="231"/>
      <c r="M26" s="231"/>
      <c r="N26" s="231"/>
      <c r="O26" s="231">
        <f t="shared" si="0"/>
        <v>3340</v>
      </c>
      <c r="P26" s="232" t="s">
        <v>506</v>
      </c>
      <c r="Q26" s="233" t="s">
        <v>1241</v>
      </c>
      <c r="R26" s="234">
        <v>8.8000000000000007</v>
      </c>
      <c r="S26" s="234">
        <f t="shared" si="1"/>
        <v>29392.000000000004</v>
      </c>
    </row>
    <row r="27" spans="1:19" x14ac:dyDescent="0.2">
      <c r="A27" s="229" t="s">
        <v>1633</v>
      </c>
      <c r="B27" s="230" t="s">
        <v>188</v>
      </c>
      <c r="C27" s="231" t="s">
        <v>98</v>
      </c>
      <c r="D27" s="231"/>
      <c r="E27" s="231"/>
      <c r="F27" s="231">
        <v>350</v>
      </c>
      <c r="G27" s="231">
        <v>250</v>
      </c>
      <c r="H27" s="231">
        <v>20</v>
      </c>
      <c r="I27" s="231"/>
      <c r="J27" s="231">
        <v>1700</v>
      </c>
      <c r="K27" s="231"/>
      <c r="L27" s="231"/>
      <c r="M27" s="231"/>
      <c r="N27" s="231"/>
      <c r="O27" s="231">
        <f t="shared" si="0"/>
        <v>2320</v>
      </c>
      <c r="P27" s="232" t="s">
        <v>506</v>
      </c>
      <c r="Q27" s="233" t="s">
        <v>1241</v>
      </c>
      <c r="R27" s="234">
        <v>11.95</v>
      </c>
      <c r="S27" s="234">
        <f t="shared" si="1"/>
        <v>27724</v>
      </c>
    </row>
    <row r="28" spans="1:19" x14ac:dyDescent="0.2">
      <c r="A28" s="229" t="s">
        <v>1633</v>
      </c>
      <c r="B28" s="230" t="s">
        <v>189</v>
      </c>
      <c r="C28" s="231" t="s">
        <v>98</v>
      </c>
      <c r="D28" s="231"/>
      <c r="E28" s="231"/>
      <c r="F28" s="231">
        <v>350</v>
      </c>
      <c r="G28" s="231">
        <v>250</v>
      </c>
      <c r="H28" s="231">
        <v>20</v>
      </c>
      <c r="I28" s="231"/>
      <c r="J28" s="231">
        <v>3400</v>
      </c>
      <c r="K28" s="231"/>
      <c r="L28" s="231"/>
      <c r="M28" s="231"/>
      <c r="N28" s="231"/>
      <c r="O28" s="231">
        <f t="shared" ref="O28:O36" si="2">SUM(F28:M28)</f>
        <v>4020</v>
      </c>
      <c r="P28" s="232" t="s">
        <v>506</v>
      </c>
      <c r="Q28" s="233" t="s">
        <v>1241</v>
      </c>
      <c r="R28" s="234">
        <v>16.899999999999999</v>
      </c>
      <c r="S28" s="234">
        <f t="shared" si="1"/>
        <v>67938</v>
      </c>
    </row>
    <row r="29" spans="1:19" x14ac:dyDescent="0.2">
      <c r="A29" s="229" t="s">
        <v>1633</v>
      </c>
      <c r="B29" s="230" t="s">
        <v>190</v>
      </c>
      <c r="C29" s="231" t="s">
        <v>98</v>
      </c>
      <c r="D29" s="231"/>
      <c r="E29" s="231"/>
      <c r="F29" s="231">
        <v>200</v>
      </c>
      <c r="G29" s="231">
        <v>250</v>
      </c>
      <c r="H29" s="231">
        <v>20</v>
      </c>
      <c r="I29" s="231"/>
      <c r="J29" s="231">
        <v>2720</v>
      </c>
      <c r="K29" s="231"/>
      <c r="L29" s="231"/>
      <c r="M29" s="231"/>
      <c r="N29" s="231"/>
      <c r="O29" s="231">
        <f t="shared" si="2"/>
        <v>3190</v>
      </c>
      <c r="P29" s="232" t="s">
        <v>506</v>
      </c>
      <c r="Q29" s="233" t="s">
        <v>1241</v>
      </c>
      <c r="R29" s="234">
        <v>22</v>
      </c>
      <c r="S29" s="234">
        <f t="shared" si="1"/>
        <v>70180</v>
      </c>
    </row>
    <row r="30" spans="1:19" x14ac:dyDescent="0.2">
      <c r="A30" s="229" t="s">
        <v>1633</v>
      </c>
      <c r="B30" s="230" t="s">
        <v>191</v>
      </c>
      <c r="C30" s="231" t="s">
        <v>98</v>
      </c>
      <c r="D30" s="231"/>
      <c r="E30" s="231"/>
      <c r="F30" s="231">
        <v>130</v>
      </c>
      <c r="G30" s="231">
        <v>100</v>
      </c>
      <c r="H30" s="231">
        <v>0</v>
      </c>
      <c r="I30" s="231"/>
      <c r="J30" s="231">
        <v>0</v>
      </c>
      <c r="K30" s="231"/>
      <c r="L30" s="231"/>
      <c r="M30" s="231"/>
      <c r="N30" s="231"/>
      <c r="O30" s="231">
        <f t="shared" si="2"/>
        <v>230</v>
      </c>
      <c r="P30" s="232" t="s">
        <v>506</v>
      </c>
      <c r="Q30" s="233" t="s">
        <v>1241</v>
      </c>
      <c r="R30" s="234">
        <v>4.92</v>
      </c>
      <c r="S30" s="234">
        <f t="shared" si="1"/>
        <v>1131.5999999999999</v>
      </c>
    </row>
    <row r="31" spans="1:19" x14ac:dyDescent="0.2">
      <c r="A31" s="229" t="s">
        <v>1633</v>
      </c>
      <c r="B31" s="230" t="s">
        <v>192</v>
      </c>
      <c r="C31" s="231" t="s">
        <v>98</v>
      </c>
      <c r="D31" s="231"/>
      <c r="E31" s="231"/>
      <c r="F31" s="231">
        <v>20</v>
      </c>
      <c r="G31" s="231">
        <v>50</v>
      </c>
      <c r="H31" s="231">
        <v>5</v>
      </c>
      <c r="I31" s="231"/>
      <c r="J31" s="231">
        <v>0</v>
      </c>
      <c r="K31" s="231"/>
      <c r="L31" s="231"/>
      <c r="M31" s="231"/>
      <c r="N31" s="231"/>
      <c r="O31" s="231">
        <f t="shared" si="2"/>
        <v>75</v>
      </c>
      <c r="P31" s="232" t="s">
        <v>506</v>
      </c>
      <c r="Q31" s="233" t="s">
        <v>1241</v>
      </c>
      <c r="R31" s="234">
        <v>7.07</v>
      </c>
      <c r="S31" s="234">
        <f t="shared" si="1"/>
        <v>530.25</v>
      </c>
    </row>
    <row r="32" spans="1:19" x14ac:dyDescent="0.2">
      <c r="A32" s="229" t="s">
        <v>1633</v>
      </c>
      <c r="B32" s="230" t="s">
        <v>15</v>
      </c>
      <c r="C32" s="231" t="s">
        <v>98</v>
      </c>
      <c r="D32" s="231"/>
      <c r="E32" s="231"/>
      <c r="F32" s="231">
        <v>20</v>
      </c>
      <c r="G32" s="231">
        <v>50</v>
      </c>
      <c r="H32" s="231">
        <v>10</v>
      </c>
      <c r="I32" s="231"/>
      <c r="J32" s="231">
        <v>4</v>
      </c>
      <c r="K32" s="231"/>
      <c r="L32" s="231"/>
      <c r="M32" s="231"/>
      <c r="N32" s="231"/>
      <c r="O32" s="231">
        <f t="shared" si="2"/>
        <v>84</v>
      </c>
      <c r="P32" s="232" t="s">
        <v>506</v>
      </c>
      <c r="Q32" s="233" t="s">
        <v>1241</v>
      </c>
      <c r="R32" s="234">
        <v>4.9400000000000004</v>
      </c>
      <c r="S32" s="234">
        <f t="shared" si="1"/>
        <v>414.96000000000004</v>
      </c>
    </row>
    <row r="33" spans="1:19" x14ac:dyDescent="0.2">
      <c r="A33" s="229" t="s">
        <v>1633</v>
      </c>
      <c r="B33" s="230" t="s">
        <v>16</v>
      </c>
      <c r="C33" s="231" t="s">
        <v>1305</v>
      </c>
      <c r="D33" s="231"/>
      <c r="E33" s="231"/>
      <c r="F33" s="231">
        <v>300</v>
      </c>
      <c r="G33" s="231">
        <v>1000</v>
      </c>
      <c r="H33" s="231">
        <v>100</v>
      </c>
      <c r="I33" s="231"/>
      <c r="J33" s="231">
        <v>3600</v>
      </c>
      <c r="K33" s="231"/>
      <c r="L33" s="231"/>
      <c r="M33" s="231"/>
      <c r="N33" s="231"/>
      <c r="O33" s="231">
        <f t="shared" si="2"/>
        <v>5000</v>
      </c>
      <c r="P33" s="232" t="s">
        <v>506</v>
      </c>
      <c r="Q33" s="233" t="s">
        <v>1240</v>
      </c>
      <c r="R33" s="234">
        <v>89.9</v>
      </c>
      <c r="S33" s="234">
        <f t="shared" si="1"/>
        <v>449500</v>
      </c>
    </row>
    <row r="34" spans="1:19" x14ac:dyDescent="0.2">
      <c r="A34" s="229" t="s">
        <v>1633</v>
      </c>
      <c r="B34" s="230" t="s">
        <v>193</v>
      </c>
      <c r="C34" s="231" t="s">
        <v>1305</v>
      </c>
      <c r="D34" s="231"/>
      <c r="E34" s="231"/>
      <c r="F34" s="231">
        <v>100</v>
      </c>
      <c r="G34" s="231">
        <v>1000</v>
      </c>
      <c r="H34" s="231">
        <v>200</v>
      </c>
      <c r="I34" s="231"/>
      <c r="J34" s="231">
        <v>1500</v>
      </c>
      <c r="K34" s="231"/>
      <c r="L34" s="231"/>
      <c r="M34" s="231"/>
      <c r="N34" s="231"/>
      <c r="O34" s="231">
        <f t="shared" si="2"/>
        <v>2800</v>
      </c>
      <c r="P34" s="232" t="s">
        <v>506</v>
      </c>
      <c r="Q34" s="233" t="s">
        <v>1240</v>
      </c>
      <c r="R34" s="234">
        <v>89.9</v>
      </c>
      <c r="S34" s="234">
        <f t="shared" si="1"/>
        <v>251720.00000000003</v>
      </c>
    </row>
    <row r="35" spans="1:19" x14ac:dyDescent="0.2">
      <c r="A35" s="229" t="s">
        <v>1633</v>
      </c>
      <c r="B35" s="230" t="s">
        <v>17</v>
      </c>
      <c r="C35" s="231" t="s">
        <v>98</v>
      </c>
      <c r="D35" s="231"/>
      <c r="E35" s="231"/>
      <c r="F35" s="231">
        <v>15</v>
      </c>
      <c r="G35" s="231">
        <v>40</v>
      </c>
      <c r="H35" s="231">
        <v>1</v>
      </c>
      <c r="I35" s="231"/>
      <c r="J35" s="231">
        <v>58</v>
      </c>
      <c r="K35" s="231"/>
      <c r="L35" s="231"/>
      <c r="M35" s="231"/>
      <c r="N35" s="231"/>
      <c r="O35" s="231">
        <f t="shared" si="2"/>
        <v>114</v>
      </c>
      <c r="P35" s="232" t="s">
        <v>506</v>
      </c>
      <c r="Q35" s="233" t="s">
        <v>1241</v>
      </c>
      <c r="R35" s="234">
        <v>342</v>
      </c>
      <c r="S35" s="234">
        <f t="shared" si="1"/>
        <v>38988</v>
      </c>
    </row>
    <row r="36" spans="1:19" x14ac:dyDescent="0.2">
      <c r="A36" s="229" t="s">
        <v>1633</v>
      </c>
      <c r="B36" s="230" t="s">
        <v>18</v>
      </c>
      <c r="C36" s="231" t="s">
        <v>98</v>
      </c>
      <c r="D36" s="231"/>
      <c r="E36" s="231"/>
      <c r="F36" s="231">
        <v>15</v>
      </c>
      <c r="G36" s="231">
        <v>40</v>
      </c>
      <c r="H36" s="231">
        <v>1</v>
      </c>
      <c r="I36" s="231"/>
      <c r="J36" s="231">
        <v>58</v>
      </c>
      <c r="K36" s="231"/>
      <c r="L36" s="231"/>
      <c r="M36" s="231"/>
      <c r="N36" s="231"/>
      <c r="O36" s="231">
        <f t="shared" si="2"/>
        <v>114</v>
      </c>
      <c r="P36" s="232" t="s">
        <v>506</v>
      </c>
      <c r="Q36" s="233" t="s">
        <v>1241</v>
      </c>
      <c r="R36" s="234">
        <v>3</v>
      </c>
      <c r="S36" s="234">
        <f t="shared" si="1"/>
        <v>342</v>
      </c>
    </row>
    <row r="37" spans="1:19" x14ac:dyDescent="0.2">
      <c r="A37" s="229" t="s">
        <v>1633</v>
      </c>
      <c r="B37" s="230" t="s">
        <v>194</v>
      </c>
      <c r="C37" s="231" t="s">
        <v>98</v>
      </c>
      <c r="D37" s="231"/>
      <c r="E37" s="231"/>
      <c r="F37" s="231">
        <v>15</v>
      </c>
      <c r="G37" s="231">
        <v>40</v>
      </c>
      <c r="H37" s="231">
        <v>1</v>
      </c>
      <c r="I37" s="231"/>
      <c r="J37" s="231">
        <v>58</v>
      </c>
      <c r="K37" s="231"/>
      <c r="L37" s="231"/>
      <c r="M37" s="231"/>
      <c r="N37" s="231"/>
      <c r="O37" s="231">
        <f>SUM(D37:M37)</f>
        <v>114</v>
      </c>
      <c r="P37" s="232" t="s">
        <v>506</v>
      </c>
      <c r="Q37" s="233" t="s">
        <v>1241</v>
      </c>
      <c r="R37" s="234">
        <v>6</v>
      </c>
      <c r="S37" s="234">
        <f t="shared" si="1"/>
        <v>684</v>
      </c>
    </row>
    <row r="38" spans="1:19" x14ac:dyDescent="0.2">
      <c r="A38" s="229" t="s">
        <v>1633</v>
      </c>
      <c r="B38" s="230" t="s">
        <v>195</v>
      </c>
      <c r="C38" s="231" t="s">
        <v>98</v>
      </c>
      <c r="D38" s="231"/>
      <c r="E38" s="231"/>
      <c r="F38" s="231">
        <v>15</v>
      </c>
      <c r="G38" s="231">
        <v>40</v>
      </c>
      <c r="H38" s="231">
        <v>1</v>
      </c>
      <c r="I38" s="231"/>
      <c r="J38" s="231">
        <v>60</v>
      </c>
      <c r="K38" s="231"/>
      <c r="L38" s="231"/>
      <c r="M38" s="231"/>
      <c r="N38" s="231"/>
      <c r="O38" s="231">
        <f t="shared" ref="O38:O101" si="3">SUM(E38:M38)</f>
        <v>116</v>
      </c>
      <c r="P38" s="232" t="s">
        <v>506</v>
      </c>
      <c r="Q38" s="233" t="s">
        <v>1241</v>
      </c>
      <c r="R38" s="234">
        <v>2.39</v>
      </c>
      <c r="S38" s="234">
        <f t="shared" si="1"/>
        <v>277.24</v>
      </c>
    </row>
    <row r="39" spans="1:19" x14ac:dyDescent="0.2">
      <c r="A39" s="229" t="s">
        <v>1633</v>
      </c>
      <c r="B39" s="230" t="s">
        <v>21</v>
      </c>
      <c r="C39" s="231" t="s">
        <v>98</v>
      </c>
      <c r="D39" s="231"/>
      <c r="E39" s="231"/>
      <c r="F39" s="231">
        <v>15</v>
      </c>
      <c r="G39" s="231">
        <v>40</v>
      </c>
      <c r="H39" s="231">
        <v>1</v>
      </c>
      <c r="I39" s="231"/>
      <c r="J39" s="231">
        <v>60</v>
      </c>
      <c r="K39" s="231"/>
      <c r="L39" s="231"/>
      <c r="M39" s="231"/>
      <c r="N39" s="231"/>
      <c r="O39" s="231">
        <f t="shared" si="3"/>
        <v>116</v>
      </c>
      <c r="P39" s="232" t="s">
        <v>506</v>
      </c>
      <c r="Q39" s="233" t="s">
        <v>1241</v>
      </c>
      <c r="R39" s="234">
        <v>2.4300000000000002</v>
      </c>
      <c r="S39" s="234">
        <f t="shared" si="1"/>
        <v>281.88</v>
      </c>
    </row>
    <row r="40" spans="1:19" x14ac:dyDescent="0.2">
      <c r="A40" s="229" t="s">
        <v>1633</v>
      </c>
      <c r="B40" s="230" t="s">
        <v>22</v>
      </c>
      <c r="C40" s="231" t="s">
        <v>98</v>
      </c>
      <c r="D40" s="231"/>
      <c r="E40" s="231"/>
      <c r="F40" s="231">
        <v>15</v>
      </c>
      <c r="G40" s="231">
        <v>40</v>
      </c>
      <c r="H40" s="231">
        <v>1</v>
      </c>
      <c r="I40" s="231"/>
      <c r="J40" s="231">
        <v>60</v>
      </c>
      <c r="K40" s="231"/>
      <c r="L40" s="231"/>
      <c r="M40" s="231"/>
      <c r="N40" s="231"/>
      <c r="O40" s="231">
        <f t="shared" si="3"/>
        <v>116</v>
      </c>
      <c r="P40" s="232" t="s">
        <v>506</v>
      </c>
      <c r="Q40" s="233" t="s">
        <v>1241</v>
      </c>
      <c r="R40" s="234">
        <v>2.7</v>
      </c>
      <c r="S40" s="234">
        <f t="shared" si="1"/>
        <v>313.20000000000005</v>
      </c>
    </row>
    <row r="41" spans="1:19" x14ac:dyDescent="0.2">
      <c r="A41" s="229" t="s">
        <v>1633</v>
      </c>
      <c r="B41" s="230" t="s">
        <v>23</v>
      </c>
      <c r="C41" s="231" t="s">
        <v>98</v>
      </c>
      <c r="D41" s="231"/>
      <c r="E41" s="231"/>
      <c r="F41" s="231">
        <v>15</v>
      </c>
      <c r="G41" s="231">
        <v>40</v>
      </c>
      <c r="H41" s="231">
        <v>1</v>
      </c>
      <c r="I41" s="231"/>
      <c r="J41" s="231">
        <v>60</v>
      </c>
      <c r="K41" s="231"/>
      <c r="L41" s="231"/>
      <c r="M41" s="231"/>
      <c r="N41" s="231"/>
      <c r="O41" s="231">
        <f t="shared" si="3"/>
        <v>116</v>
      </c>
      <c r="P41" s="232" t="s">
        <v>506</v>
      </c>
      <c r="Q41" s="233" t="s">
        <v>1241</v>
      </c>
      <c r="R41" s="234">
        <v>3.3</v>
      </c>
      <c r="S41" s="234">
        <f t="shared" si="1"/>
        <v>382.79999999999995</v>
      </c>
    </row>
    <row r="42" spans="1:19" x14ac:dyDescent="0.2">
      <c r="A42" s="229" t="s">
        <v>1633</v>
      </c>
      <c r="B42" s="230" t="s">
        <v>19</v>
      </c>
      <c r="C42" s="231" t="s">
        <v>98</v>
      </c>
      <c r="D42" s="231"/>
      <c r="E42" s="231"/>
      <c r="F42" s="231">
        <v>15</v>
      </c>
      <c r="G42" s="231">
        <v>40</v>
      </c>
      <c r="H42" s="231">
        <v>1</v>
      </c>
      <c r="I42" s="231"/>
      <c r="J42" s="231">
        <v>60</v>
      </c>
      <c r="K42" s="231"/>
      <c r="L42" s="231"/>
      <c r="M42" s="231"/>
      <c r="N42" s="231"/>
      <c r="O42" s="231">
        <f t="shared" si="3"/>
        <v>116</v>
      </c>
      <c r="P42" s="232" t="s">
        <v>506</v>
      </c>
      <c r="Q42" s="233" t="s">
        <v>1241</v>
      </c>
      <c r="R42" s="234">
        <v>4.3</v>
      </c>
      <c r="S42" s="234">
        <f t="shared" si="1"/>
        <v>498.79999999999995</v>
      </c>
    </row>
    <row r="43" spans="1:19" x14ac:dyDescent="0.2">
      <c r="A43" s="229" t="s">
        <v>1633</v>
      </c>
      <c r="B43" s="230" t="s">
        <v>20</v>
      </c>
      <c r="C43" s="231" t="s">
        <v>98</v>
      </c>
      <c r="D43" s="231"/>
      <c r="E43" s="231"/>
      <c r="F43" s="231">
        <v>15</v>
      </c>
      <c r="G43" s="231">
        <v>40</v>
      </c>
      <c r="H43" s="231">
        <v>1</v>
      </c>
      <c r="I43" s="231"/>
      <c r="J43" s="231">
        <v>60</v>
      </c>
      <c r="K43" s="231"/>
      <c r="L43" s="231"/>
      <c r="M43" s="231"/>
      <c r="N43" s="231"/>
      <c r="O43" s="231">
        <f t="shared" si="3"/>
        <v>116</v>
      </c>
      <c r="P43" s="232" t="s">
        <v>506</v>
      </c>
      <c r="Q43" s="233" t="s">
        <v>1241</v>
      </c>
      <c r="R43" s="234">
        <v>5.35</v>
      </c>
      <c r="S43" s="234">
        <f t="shared" si="1"/>
        <v>620.59999999999991</v>
      </c>
    </row>
    <row r="44" spans="1:19" x14ac:dyDescent="0.2">
      <c r="A44" s="229" t="s">
        <v>1633</v>
      </c>
      <c r="B44" s="230" t="s">
        <v>24</v>
      </c>
      <c r="C44" s="231" t="s">
        <v>98</v>
      </c>
      <c r="D44" s="231"/>
      <c r="E44" s="231"/>
      <c r="F44" s="231">
        <v>150</v>
      </c>
      <c r="G44" s="231">
        <v>150</v>
      </c>
      <c r="H44" s="231">
        <v>20</v>
      </c>
      <c r="I44" s="231"/>
      <c r="J44" s="231">
        <v>380</v>
      </c>
      <c r="K44" s="231"/>
      <c r="L44" s="231"/>
      <c r="M44" s="231"/>
      <c r="N44" s="231"/>
      <c r="O44" s="231">
        <f t="shared" si="3"/>
        <v>700</v>
      </c>
      <c r="P44" s="232" t="s">
        <v>506</v>
      </c>
      <c r="Q44" s="233" t="s">
        <v>1241</v>
      </c>
      <c r="R44" s="234">
        <v>0.03</v>
      </c>
      <c r="S44" s="234">
        <f t="shared" si="1"/>
        <v>21</v>
      </c>
    </row>
    <row r="45" spans="1:19" x14ac:dyDescent="0.2">
      <c r="A45" s="229" t="s">
        <v>1633</v>
      </c>
      <c r="B45" s="230" t="s">
        <v>25</v>
      </c>
      <c r="C45" s="231" t="s">
        <v>98</v>
      </c>
      <c r="D45" s="231"/>
      <c r="E45" s="231"/>
      <c r="F45" s="231">
        <v>150</v>
      </c>
      <c r="G45" s="231">
        <v>150</v>
      </c>
      <c r="H45" s="231">
        <v>20</v>
      </c>
      <c r="I45" s="231"/>
      <c r="J45" s="231">
        <v>380</v>
      </c>
      <c r="K45" s="231"/>
      <c r="L45" s="231"/>
      <c r="M45" s="231"/>
      <c r="N45" s="231"/>
      <c r="O45" s="231">
        <f t="shared" si="3"/>
        <v>700</v>
      </c>
      <c r="P45" s="232" t="s">
        <v>506</v>
      </c>
      <c r="Q45" s="233" t="s">
        <v>1241</v>
      </c>
      <c r="R45" s="234">
        <v>0.05</v>
      </c>
      <c r="S45" s="234">
        <f t="shared" si="1"/>
        <v>35</v>
      </c>
    </row>
    <row r="46" spans="1:19" x14ac:dyDescent="0.2">
      <c r="A46" s="229" t="s">
        <v>1633</v>
      </c>
      <c r="B46" s="230" t="s">
        <v>196</v>
      </c>
      <c r="C46" s="231" t="s">
        <v>98</v>
      </c>
      <c r="D46" s="231"/>
      <c r="E46" s="231"/>
      <c r="F46" s="231">
        <v>10</v>
      </c>
      <c r="G46" s="231">
        <v>25</v>
      </c>
      <c r="H46" s="231">
        <v>0</v>
      </c>
      <c r="I46" s="231"/>
      <c r="J46" s="231">
        <v>50</v>
      </c>
      <c r="K46" s="231"/>
      <c r="L46" s="231"/>
      <c r="M46" s="231"/>
      <c r="N46" s="231"/>
      <c r="O46" s="231">
        <f t="shared" si="3"/>
        <v>85</v>
      </c>
      <c r="P46" s="232" t="s">
        <v>506</v>
      </c>
      <c r="Q46" s="233" t="s">
        <v>1241</v>
      </c>
      <c r="R46" s="234">
        <v>10.4</v>
      </c>
      <c r="S46" s="234">
        <f t="shared" si="1"/>
        <v>884</v>
      </c>
    </row>
    <row r="47" spans="1:19" x14ac:dyDescent="0.2">
      <c r="A47" s="229" t="s">
        <v>1633</v>
      </c>
      <c r="B47" s="230" t="s">
        <v>197</v>
      </c>
      <c r="C47" s="231" t="s">
        <v>98</v>
      </c>
      <c r="D47" s="231"/>
      <c r="E47" s="231"/>
      <c r="F47" s="231">
        <v>10</v>
      </c>
      <c r="G47" s="231">
        <v>25</v>
      </c>
      <c r="H47" s="231">
        <v>0</v>
      </c>
      <c r="I47" s="231"/>
      <c r="J47" s="231">
        <v>50</v>
      </c>
      <c r="K47" s="231"/>
      <c r="L47" s="231"/>
      <c r="M47" s="231"/>
      <c r="N47" s="231"/>
      <c r="O47" s="231">
        <f t="shared" si="3"/>
        <v>85</v>
      </c>
      <c r="P47" s="232" t="s">
        <v>506</v>
      </c>
      <c r="Q47" s="233" t="s">
        <v>1241</v>
      </c>
      <c r="R47" s="234">
        <v>17</v>
      </c>
      <c r="S47" s="234">
        <f t="shared" si="1"/>
        <v>1445</v>
      </c>
    </row>
    <row r="48" spans="1:19" x14ac:dyDescent="0.2">
      <c r="A48" s="229" t="s">
        <v>1633</v>
      </c>
      <c r="B48" s="230" t="s">
        <v>198</v>
      </c>
      <c r="C48" s="231" t="s">
        <v>98</v>
      </c>
      <c r="D48" s="231"/>
      <c r="E48" s="231"/>
      <c r="F48" s="231">
        <v>10</v>
      </c>
      <c r="G48" s="231">
        <v>25</v>
      </c>
      <c r="H48" s="231">
        <v>0</v>
      </c>
      <c r="I48" s="231"/>
      <c r="J48" s="231">
        <v>87</v>
      </c>
      <c r="K48" s="231"/>
      <c r="L48" s="231"/>
      <c r="M48" s="231"/>
      <c r="N48" s="231"/>
      <c r="O48" s="231">
        <f t="shared" si="3"/>
        <v>122</v>
      </c>
      <c r="P48" s="232" t="s">
        <v>506</v>
      </c>
      <c r="Q48" s="233" t="s">
        <v>1241</v>
      </c>
      <c r="R48" s="234">
        <v>16</v>
      </c>
      <c r="S48" s="234">
        <f t="shared" si="1"/>
        <v>1952</v>
      </c>
    </row>
    <row r="49" spans="1:19" x14ac:dyDescent="0.2">
      <c r="A49" s="229" t="s">
        <v>1633</v>
      </c>
      <c r="B49" s="230" t="s">
        <v>199</v>
      </c>
      <c r="C49" s="231" t="s">
        <v>1303</v>
      </c>
      <c r="D49" s="231"/>
      <c r="E49" s="231"/>
      <c r="F49" s="231">
        <v>400</v>
      </c>
      <c r="G49" s="231">
        <v>2000</v>
      </c>
      <c r="H49" s="231">
        <v>10</v>
      </c>
      <c r="I49" s="231"/>
      <c r="J49" s="231">
        <v>4000</v>
      </c>
      <c r="K49" s="231"/>
      <c r="L49" s="231"/>
      <c r="M49" s="231"/>
      <c r="N49" s="231"/>
      <c r="O49" s="231">
        <f t="shared" si="3"/>
        <v>6410</v>
      </c>
      <c r="P49" s="232" t="s">
        <v>506</v>
      </c>
      <c r="Q49" s="233" t="s">
        <v>1241</v>
      </c>
      <c r="R49" s="234">
        <v>1.99</v>
      </c>
      <c r="S49" s="234">
        <f t="shared" si="1"/>
        <v>12755.9</v>
      </c>
    </row>
    <row r="50" spans="1:19" x14ac:dyDescent="0.2">
      <c r="A50" s="229" t="s">
        <v>1633</v>
      </c>
      <c r="B50" s="230" t="s">
        <v>200</v>
      </c>
      <c r="C50" s="231" t="s">
        <v>1304</v>
      </c>
      <c r="D50" s="231"/>
      <c r="E50" s="231"/>
      <c r="F50" s="231">
        <v>300</v>
      </c>
      <c r="G50" s="231">
        <v>2000</v>
      </c>
      <c r="H50" s="231">
        <v>10</v>
      </c>
      <c r="I50" s="231"/>
      <c r="J50" s="231">
        <v>4000</v>
      </c>
      <c r="K50" s="231"/>
      <c r="L50" s="231"/>
      <c r="M50" s="231"/>
      <c r="N50" s="231"/>
      <c r="O50" s="231">
        <f t="shared" si="3"/>
        <v>6310</v>
      </c>
      <c r="P50" s="232" t="s">
        <v>506</v>
      </c>
      <c r="Q50" s="233" t="s">
        <v>1241</v>
      </c>
      <c r="R50" s="234">
        <v>3.2</v>
      </c>
      <c r="S50" s="234">
        <f t="shared" si="1"/>
        <v>20192</v>
      </c>
    </row>
    <row r="51" spans="1:19" x14ac:dyDescent="0.2">
      <c r="A51" s="229" t="s">
        <v>1633</v>
      </c>
      <c r="B51" s="230" t="s">
        <v>201</v>
      </c>
      <c r="C51" s="231" t="s">
        <v>98</v>
      </c>
      <c r="D51" s="231"/>
      <c r="E51" s="231"/>
      <c r="F51" s="231">
        <v>20</v>
      </c>
      <c r="G51" s="231">
        <v>80</v>
      </c>
      <c r="H51" s="231">
        <v>5</v>
      </c>
      <c r="I51" s="231"/>
      <c r="J51" s="231">
        <v>100</v>
      </c>
      <c r="K51" s="231"/>
      <c r="L51" s="231"/>
      <c r="M51" s="231"/>
      <c r="N51" s="231"/>
      <c r="O51" s="231">
        <f t="shared" si="3"/>
        <v>205</v>
      </c>
      <c r="P51" s="232" t="s">
        <v>506</v>
      </c>
      <c r="Q51" s="233" t="s">
        <v>1241</v>
      </c>
      <c r="R51" s="234">
        <v>22.44</v>
      </c>
      <c r="S51" s="234">
        <f t="shared" si="1"/>
        <v>4600.2</v>
      </c>
    </row>
    <row r="52" spans="1:19" x14ac:dyDescent="0.2">
      <c r="A52" s="229" t="s">
        <v>1633</v>
      </c>
      <c r="B52" s="230" t="s">
        <v>26</v>
      </c>
      <c r="C52" s="231" t="s">
        <v>98</v>
      </c>
      <c r="D52" s="231"/>
      <c r="E52" s="231"/>
      <c r="F52" s="231">
        <v>50</v>
      </c>
      <c r="G52" s="231">
        <v>100</v>
      </c>
      <c r="H52" s="231">
        <v>5</v>
      </c>
      <c r="I52" s="231"/>
      <c r="J52" s="231">
        <v>0</v>
      </c>
      <c r="K52" s="231"/>
      <c r="L52" s="231"/>
      <c r="M52" s="231"/>
      <c r="N52" s="231"/>
      <c r="O52" s="231">
        <f t="shared" si="3"/>
        <v>155</v>
      </c>
      <c r="P52" s="232" t="s">
        <v>506</v>
      </c>
      <c r="Q52" s="233" t="s">
        <v>1241</v>
      </c>
      <c r="R52" s="234">
        <v>3.5</v>
      </c>
      <c r="S52" s="234">
        <f t="shared" si="1"/>
        <v>542.5</v>
      </c>
    </row>
    <row r="53" spans="1:19" x14ac:dyDescent="0.2">
      <c r="A53" s="229" t="s">
        <v>1633</v>
      </c>
      <c r="B53" s="230" t="s">
        <v>202</v>
      </c>
      <c r="C53" s="231" t="s">
        <v>98</v>
      </c>
      <c r="D53" s="231"/>
      <c r="E53" s="231"/>
      <c r="F53" s="231">
        <v>10</v>
      </c>
      <c r="G53" s="231">
        <v>50</v>
      </c>
      <c r="H53" s="231">
        <v>2</v>
      </c>
      <c r="I53" s="231"/>
      <c r="J53" s="231">
        <v>42</v>
      </c>
      <c r="K53" s="231"/>
      <c r="L53" s="231"/>
      <c r="M53" s="231"/>
      <c r="N53" s="231"/>
      <c r="O53" s="231">
        <f t="shared" si="3"/>
        <v>104</v>
      </c>
      <c r="P53" s="232" t="s">
        <v>506</v>
      </c>
      <c r="Q53" s="233" t="s">
        <v>1241</v>
      </c>
      <c r="R53" s="234">
        <v>280</v>
      </c>
      <c r="S53" s="234">
        <f t="shared" si="1"/>
        <v>29120</v>
      </c>
    </row>
    <row r="54" spans="1:19" x14ac:dyDescent="0.2">
      <c r="A54" s="229" t="s">
        <v>1633</v>
      </c>
      <c r="B54" s="230" t="s">
        <v>203</v>
      </c>
      <c r="C54" s="231" t="s">
        <v>98</v>
      </c>
      <c r="D54" s="231"/>
      <c r="E54" s="231"/>
      <c r="F54" s="231">
        <v>5</v>
      </c>
      <c r="G54" s="231">
        <v>50</v>
      </c>
      <c r="H54" s="231">
        <v>2</v>
      </c>
      <c r="I54" s="231"/>
      <c r="J54" s="231">
        <v>50</v>
      </c>
      <c r="K54" s="231"/>
      <c r="L54" s="231"/>
      <c r="M54" s="231"/>
      <c r="N54" s="231"/>
      <c r="O54" s="231">
        <f t="shared" si="3"/>
        <v>107</v>
      </c>
      <c r="P54" s="232" t="s">
        <v>506</v>
      </c>
      <c r="Q54" s="233" t="s">
        <v>1241</v>
      </c>
      <c r="R54" s="234">
        <v>440</v>
      </c>
      <c r="S54" s="234">
        <f t="shared" si="1"/>
        <v>47080</v>
      </c>
    </row>
    <row r="55" spans="1:19" x14ac:dyDescent="0.2">
      <c r="A55" s="229" t="s">
        <v>1633</v>
      </c>
      <c r="B55" s="230" t="s">
        <v>27</v>
      </c>
      <c r="C55" s="231" t="s">
        <v>98</v>
      </c>
      <c r="D55" s="231"/>
      <c r="E55" s="231"/>
      <c r="F55" s="231">
        <v>150</v>
      </c>
      <c r="G55" s="231">
        <v>50</v>
      </c>
      <c r="H55" s="231">
        <v>10</v>
      </c>
      <c r="I55" s="231"/>
      <c r="J55" s="231">
        <v>100</v>
      </c>
      <c r="K55" s="231"/>
      <c r="L55" s="231"/>
      <c r="M55" s="231"/>
      <c r="N55" s="231"/>
      <c r="O55" s="231">
        <f t="shared" si="3"/>
        <v>310</v>
      </c>
      <c r="P55" s="232" t="s">
        <v>506</v>
      </c>
      <c r="Q55" s="233" t="s">
        <v>1241</v>
      </c>
      <c r="R55" s="234">
        <v>25.29</v>
      </c>
      <c r="S55" s="234">
        <f t="shared" si="1"/>
        <v>7839.9</v>
      </c>
    </row>
    <row r="56" spans="1:19" x14ac:dyDescent="0.2">
      <c r="A56" s="229" t="s">
        <v>1633</v>
      </c>
      <c r="B56" s="230" t="s">
        <v>204</v>
      </c>
      <c r="C56" s="231" t="s">
        <v>98</v>
      </c>
      <c r="D56" s="231"/>
      <c r="E56" s="231"/>
      <c r="F56" s="231">
        <v>10</v>
      </c>
      <c r="G56" s="231">
        <v>25</v>
      </c>
      <c r="H56" s="231">
        <v>3</v>
      </c>
      <c r="I56" s="231"/>
      <c r="J56" s="231">
        <v>0</v>
      </c>
      <c r="K56" s="231"/>
      <c r="L56" s="231"/>
      <c r="M56" s="231"/>
      <c r="N56" s="231"/>
      <c r="O56" s="231">
        <f t="shared" si="3"/>
        <v>38</v>
      </c>
      <c r="P56" s="232" t="s">
        <v>506</v>
      </c>
      <c r="Q56" s="233" t="s">
        <v>1241</v>
      </c>
      <c r="R56" s="234">
        <v>14.47</v>
      </c>
      <c r="S56" s="234">
        <f t="shared" si="1"/>
        <v>549.86</v>
      </c>
    </row>
    <row r="57" spans="1:19" x14ac:dyDescent="0.2">
      <c r="A57" s="229" t="s">
        <v>1633</v>
      </c>
      <c r="B57" s="230" t="s">
        <v>205</v>
      </c>
      <c r="C57" s="231" t="s">
        <v>98</v>
      </c>
      <c r="D57" s="231"/>
      <c r="E57" s="231"/>
      <c r="F57" s="231">
        <v>15</v>
      </c>
      <c r="G57" s="231">
        <v>50</v>
      </c>
      <c r="H57" s="231">
        <v>2</v>
      </c>
      <c r="I57" s="231"/>
      <c r="J57" s="231">
        <v>74</v>
      </c>
      <c r="K57" s="231"/>
      <c r="L57" s="231"/>
      <c r="M57" s="231"/>
      <c r="N57" s="231"/>
      <c r="O57" s="231">
        <f t="shared" si="3"/>
        <v>141</v>
      </c>
      <c r="P57" s="232" t="s">
        <v>506</v>
      </c>
      <c r="Q57" s="233" t="s">
        <v>1241</v>
      </c>
      <c r="R57" s="234">
        <v>40</v>
      </c>
      <c r="S57" s="234">
        <f t="shared" si="1"/>
        <v>5640</v>
      </c>
    </row>
    <row r="58" spans="1:19" x14ac:dyDescent="0.2">
      <c r="A58" s="229" t="s">
        <v>1633</v>
      </c>
      <c r="B58" s="230" t="s">
        <v>206</v>
      </c>
      <c r="C58" s="231" t="s">
        <v>98</v>
      </c>
      <c r="D58" s="231"/>
      <c r="E58" s="231"/>
      <c r="F58" s="231">
        <v>15</v>
      </c>
      <c r="G58" s="231">
        <v>50</v>
      </c>
      <c r="H58" s="231">
        <v>2</v>
      </c>
      <c r="I58" s="231"/>
      <c r="J58" s="231">
        <v>74</v>
      </c>
      <c r="K58" s="231"/>
      <c r="L58" s="231"/>
      <c r="M58" s="231"/>
      <c r="N58" s="231"/>
      <c r="O58" s="231">
        <f t="shared" si="3"/>
        <v>141</v>
      </c>
      <c r="P58" s="232" t="s">
        <v>506</v>
      </c>
      <c r="Q58" s="233" t="s">
        <v>1241</v>
      </c>
      <c r="R58" s="234">
        <v>30</v>
      </c>
      <c r="S58" s="234">
        <f t="shared" si="1"/>
        <v>4230</v>
      </c>
    </row>
    <row r="59" spans="1:19" x14ac:dyDescent="0.2">
      <c r="A59" s="229" t="s">
        <v>1633</v>
      </c>
      <c r="B59" s="230" t="s">
        <v>115</v>
      </c>
      <c r="C59" s="231" t="s">
        <v>98</v>
      </c>
      <c r="D59" s="231"/>
      <c r="E59" s="231"/>
      <c r="F59" s="231">
        <v>20</v>
      </c>
      <c r="G59" s="231">
        <v>50</v>
      </c>
      <c r="H59" s="231">
        <v>2</v>
      </c>
      <c r="I59" s="231"/>
      <c r="J59" s="231">
        <v>70</v>
      </c>
      <c r="K59" s="231"/>
      <c r="L59" s="231"/>
      <c r="M59" s="231"/>
      <c r="N59" s="231"/>
      <c r="O59" s="231">
        <f t="shared" si="3"/>
        <v>142</v>
      </c>
      <c r="P59" s="232" t="s">
        <v>506</v>
      </c>
      <c r="Q59" s="233" t="s">
        <v>1241</v>
      </c>
      <c r="R59" s="234">
        <v>89</v>
      </c>
      <c r="S59" s="234">
        <f t="shared" si="1"/>
        <v>12638</v>
      </c>
    </row>
    <row r="60" spans="1:19" x14ac:dyDescent="0.2">
      <c r="A60" s="229" t="s">
        <v>1633</v>
      </c>
      <c r="B60" s="230" t="s">
        <v>28</v>
      </c>
      <c r="C60" s="231" t="s">
        <v>98</v>
      </c>
      <c r="D60" s="231"/>
      <c r="E60" s="231"/>
      <c r="F60" s="231">
        <v>10</v>
      </c>
      <c r="G60" s="231">
        <v>25</v>
      </c>
      <c r="H60" s="231">
        <v>3</v>
      </c>
      <c r="I60" s="231"/>
      <c r="J60" s="231">
        <v>0</v>
      </c>
      <c r="K60" s="231"/>
      <c r="L60" s="231"/>
      <c r="M60" s="231"/>
      <c r="N60" s="231"/>
      <c r="O60" s="231">
        <f t="shared" si="3"/>
        <v>38</v>
      </c>
      <c r="P60" s="232" t="s">
        <v>506</v>
      </c>
      <c r="Q60" s="233" t="s">
        <v>1241</v>
      </c>
      <c r="R60" s="234">
        <v>561.54999999999995</v>
      </c>
      <c r="S60" s="234">
        <f t="shared" si="1"/>
        <v>21338.899999999998</v>
      </c>
    </row>
    <row r="61" spans="1:19" x14ac:dyDescent="0.2">
      <c r="A61" s="229" t="s">
        <v>1633</v>
      </c>
      <c r="B61" s="230" t="s">
        <v>29</v>
      </c>
      <c r="C61" s="231" t="s">
        <v>98</v>
      </c>
      <c r="D61" s="231"/>
      <c r="E61" s="231"/>
      <c r="F61" s="231">
        <v>10</v>
      </c>
      <c r="G61" s="231">
        <v>5</v>
      </c>
      <c r="H61" s="231">
        <v>1</v>
      </c>
      <c r="I61" s="231"/>
      <c r="J61" s="231">
        <v>40</v>
      </c>
      <c r="K61" s="231"/>
      <c r="L61" s="231"/>
      <c r="M61" s="231"/>
      <c r="N61" s="231"/>
      <c r="O61" s="231">
        <f t="shared" si="3"/>
        <v>56</v>
      </c>
      <c r="P61" s="232" t="s">
        <v>506</v>
      </c>
      <c r="Q61" s="233" t="s">
        <v>1241</v>
      </c>
      <c r="R61" s="234">
        <v>12.8</v>
      </c>
      <c r="S61" s="234">
        <f t="shared" si="1"/>
        <v>716.80000000000007</v>
      </c>
    </row>
    <row r="62" spans="1:19" x14ac:dyDescent="0.2">
      <c r="A62" s="229" t="s">
        <v>1633</v>
      </c>
      <c r="B62" s="230" t="s">
        <v>30</v>
      </c>
      <c r="C62" s="231" t="s">
        <v>98</v>
      </c>
      <c r="D62" s="231"/>
      <c r="E62" s="231"/>
      <c r="F62" s="231">
        <v>50</v>
      </c>
      <c r="G62" s="231">
        <v>100</v>
      </c>
      <c r="H62" s="231">
        <v>5</v>
      </c>
      <c r="I62" s="231"/>
      <c r="J62" s="231">
        <v>70</v>
      </c>
      <c r="K62" s="231"/>
      <c r="L62" s="231"/>
      <c r="M62" s="231"/>
      <c r="N62" s="231"/>
      <c r="O62" s="231">
        <f t="shared" si="3"/>
        <v>225</v>
      </c>
      <c r="P62" s="232" t="s">
        <v>506</v>
      </c>
      <c r="Q62" s="233" t="s">
        <v>1241</v>
      </c>
      <c r="R62" s="234">
        <v>0.6</v>
      </c>
      <c r="S62" s="234">
        <f t="shared" si="1"/>
        <v>135</v>
      </c>
    </row>
    <row r="63" spans="1:19" x14ac:dyDescent="0.2">
      <c r="A63" s="229" t="s">
        <v>1633</v>
      </c>
      <c r="B63" s="230" t="s">
        <v>207</v>
      </c>
      <c r="C63" s="231" t="s">
        <v>98</v>
      </c>
      <c r="D63" s="231"/>
      <c r="E63" s="231"/>
      <c r="F63" s="231">
        <v>20</v>
      </c>
      <c r="G63" s="231">
        <v>50</v>
      </c>
      <c r="H63" s="231">
        <v>3</v>
      </c>
      <c r="I63" s="231"/>
      <c r="J63" s="231">
        <v>100</v>
      </c>
      <c r="K63" s="231"/>
      <c r="L63" s="231"/>
      <c r="M63" s="231"/>
      <c r="N63" s="231"/>
      <c r="O63" s="231">
        <f t="shared" si="3"/>
        <v>173</v>
      </c>
      <c r="P63" s="232" t="s">
        <v>506</v>
      </c>
      <c r="Q63" s="233" t="s">
        <v>1241</v>
      </c>
      <c r="R63" s="234">
        <v>13</v>
      </c>
      <c r="S63" s="234">
        <f t="shared" si="1"/>
        <v>2249</v>
      </c>
    </row>
    <row r="64" spans="1:19" x14ac:dyDescent="0.2">
      <c r="A64" s="229" t="s">
        <v>1633</v>
      </c>
      <c r="B64" s="230" t="s">
        <v>31</v>
      </c>
      <c r="C64" s="231" t="s">
        <v>98</v>
      </c>
      <c r="D64" s="231"/>
      <c r="E64" s="231"/>
      <c r="F64" s="231">
        <v>200</v>
      </c>
      <c r="G64" s="231">
        <v>500</v>
      </c>
      <c r="H64" s="231">
        <v>20</v>
      </c>
      <c r="I64" s="231"/>
      <c r="J64" s="231">
        <v>2000</v>
      </c>
      <c r="K64" s="231"/>
      <c r="L64" s="231"/>
      <c r="M64" s="231"/>
      <c r="N64" s="231"/>
      <c r="O64" s="231">
        <f t="shared" si="3"/>
        <v>2720</v>
      </c>
      <c r="P64" s="232" t="s">
        <v>506</v>
      </c>
      <c r="Q64" s="233" t="s">
        <v>1241</v>
      </c>
      <c r="R64" s="234">
        <v>14.7</v>
      </c>
      <c r="S64" s="234">
        <f t="shared" si="1"/>
        <v>39984</v>
      </c>
    </row>
    <row r="65" spans="1:19" x14ac:dyDescent="0.2">
      <c r="A65" s="229" t="s">
        <v>1633</v>
      </c>
      <c r="B65" s="230" t="s">
        <v>104</v>
      </c>
      <c r="C65" s="231" t="s">
        <v>98</v>
      </c>
      <c r="D65" s="231"/>
      <c r="E65" s="231"/>
      <c r="F65" s="231">
        <v>150</v>
      </c>
      <c r="G65" s="231">
        <v>500</v>
      </c>
      <c r="H65" s="231">
        <v>20</v>
      </c>
      <c r="I65" s="231"/>
      <c r="J65" s="231">
        <v>3000</v>
      </c>
      <c r="K65" s="231"/>
      <c r="L65" s="231"/>
      <c r="M65" s="231"/>
      <c r="N65" s="231"/>
      <c r="O65" s="231">
        <f t="shared" si="3"/>
        <v>3670</v>
      </c>
      <c r="P65" s="232" t="s">
        <v>506</v>
      </c>
      <c r="Q65" s="233" t="s">
        <v>1241</v>
      </c>
      <c r="R65" s="234">
        <v>8.6999999999999993</v>
      </c>
      <c r="S65" s="234">
        <f t="shared" si="1"/>
        <v>31928.999999999996</v>
      </c>
    </row>
    <row r="66" spans="1:19" x14ac:dyDescent="0.2">
      <c r="A66" s="229" t="s">
        <v>1633</v>
      </c>
      <c r="B66" s="230" t="s">
        <v>208</v>
      </c>
      <c r="C66" s="231" t="s">
        <v>98</v>
      </c>
      <c r="D66" s="231"/>
      <c r="E66" s="231"/>
      <c r="F66" s="231">
        <v>30</v>
      </c>
      <c r="G66" s="231">
        <v>150</v>
      </c>
      <c r="H66" s="231">
        <v>2</v>
      </c>
      <c r="I66" s="231"/>
      <c r="J66" s="231">
        <v>100</v>
      </c>
      <c r="K66" s="231"/>
      <c r="L66" s="231"/>
      <c r="M66" s="231"/>
      <c r="N66" s="231"/>
      <c r="O66" s="231">
        <f t="shared" si="3"/>
        <v>282</v>
      </c>
      <c r="P66" s="232" t="s">
        <v>506</v>
      </c>
      <c r="Q66" s="233" t="s">
        <v>1241</v>
      </c>
      <c r="R66" s="234">
        <v>5.69</v>
      </c>
      <c r="S66" s="234">
        <f t="shared" si="1"/>
        <v>1604.5800000000002</v>
      </c>
    </row>
    <row r="67" spans="1:19" x14ac:dyDescent="0.2">
      <c r="A67" s="229" t="s">
        <v>1633</v>
      </c>
      <c r="B67" s="230" t="s">
        <v>209</v>
      </c>
      <c r="C67" s="231" t="s">
        <v>98</v>
      </c>
      <c r="D67" s="231"/>
      <c r="E67" s="231"/>
      <c r="F67" s="231">
        <v>100</v>
      </c>
      <c r="G67" s="231">
        <v>200</v>
      </c>
      <c r="H67" s="231">
        <v>20</v>
      </c>
      <c r="I67" s="231"/>
      <c r="J67" s="231">
        <v>300</v>
      </c>
      <c r="K67" s="231"/>
      <c r="L67" s="231"/>
      <c r="M67" s="231"/>
      <c r="N67" s="231"/>
      <c r="O67" s="231">
        <f t="shared" si="3"/>
        <v>620</v>
      </c>
      <c r="P67" s="232" t="s">
        <v>506</v>
      </c>
      <c r="Q67" s="233" t="s">
        <v>1241</v>
      </c>
      <c r="R67" s="234">
        <v>14.05</v>
      </c>
      <c r="S67" s="234">
        <f t="shared" si="1"/>
        <v>8711</v>
      </c>
    </row>
    <row r="68" spans="1:19" x14ac:dyDescent="0.2">
      <c r="A68" s="229" t="s">
        <v>1633</v>
      </c>
      <c r="B68" s="230" t="s">
        <v>210</v>
      </c>
      <c r="C68" s="231" t="s">
        <v>98</v>
      </c>
      <c r="D68" s="231"/>
      <c r="E68" s="231"/>
      <c r="F68" s="231">
        <v>50</v>
      </c>
      <c r="G68" s="231">
        <v>200</v>
      </c>
      <c r="H68" s="231">
        <v>10</v>
      </c>
      <c r="I68" s="231"/>
      <c r="J68" s="231">
        <v>375</v>
      </c>
      <c r="K68" s="231"/>
      <c r="L68" s="231"/>
      <c r="M68" s="231"/>
      <c r="N68" s="231"/>
      <c r="O68" s="231">
        <f t="shared" si="3"/>
        <v>635</v>
      </c>
      <c r="P68" s="232" t="s">
        <v>506</v>
      </c>
      <c r="Q68" s="233" t="s">
        <v>1241</v>
      </c>
      <c r="R68" s="234">
        <v>49.5</v>
      </c>
      <c r="S68" s="234">
        <f t="shared" si="1"/>
        <v>31432.5</v>
      </c>
    </row>
    <row r="69" spans="1:19" x14ac:dyDescent="0.2">
      <c r="A69" s="229" t="s">
        <v>1633</v>
      </c>
      <c r="B69" s="230" t="s">
        <v>211</v>
      </c>
      <c r="C69" s="231" t="s">
        <v>98</v>
      </c>
      <c r="D69" s="231"/>
      <c r="E69" s="231"/>
      <c r="F69" s="231">
        <v>50</v>
      </c>
      <c r="G69" s="231">
        <v>100</v>
      </c>
      <c r="H69" s="231">
        <v>10</v>
      </c>
      <c r="I69" s="231"/>
      <c r="J69" s="231">
        <v>500</v>
      </c>
      <c r="K69" s="231"/>
      <c r="L69" s="231"/>
      <c r="M69" s="231"/>
      <c r="N69" s="231"/>
      <c r="O69" s="231">
        <f t="shared" si="3"/>
        <v>660</v>
      </c>
      <c r="P69" s="232" t="s">
        <v>506</v>
      </c>
      <c r="Q69" s="233" t="s">
        <v>1241</v>
      </c>
      <c r="R69" s="234">
        <v>49</v>
      </c>
      <c r="S69" s="234">
        <f t="shared" si="1"/>
        <v>32340</v>
      </c>
    </row>
    <row r="70" spans="1:19" x14ac:dyDescent="0.2">
      <c r="A70" s="229" t="s">
        <v>1633</v>
      </c>
      <c r="B70" s="230" t="s">
        <v>1788</v>
      </c>
      <c r="C70" s="231" t="s">
        <v>98</v>
      </c>
      <c r="D70" s="231"/>
      <c r="E70" s="231"/>
      <c r="F70" s="231">
        <v>100</v>
      </c>
      <c r="G70" s="231">
        <v>100</v>
      </c>
      <c r="H70" s="231">
        <v>10</v>
      </c>
      <c r="I70" s="231"/>
      <c r="J70" s="231">
        <v>244</v>
      </c>
      <c r="K70" s="231"/>
      <c r="L70" s="231"/>
      <c r="M70" s="231"/>
      <c r="N70" s="231"/>
      <c r="O70" s="231">
        <f t="shared" si="3"/>
        <v>454</v>
      </c>
      <c r="P70" s="232" t="s">
        <v>506</v>
      </c>
      <c r="Q70" s="233" t="s">
        <v>1241</v>
      </c>
      <c r="R70" s="234">
        <v>144</v>
      </c>
      <c r="S70" s="234">
        <f t="shared" si="1"/>
        <v>65376</v>
      </c>
    </row>
    <row r="71" spans="1:19" x14ac:dyDescent="0.2">
      <c r="A71" s="229" t="s">
        <v>1633</v>
      </c>
      <c r="B71" s="230" t="s">
        <v>212</v>
      </c>
      <c r="C71" s="231" t="s">
        <v>98</v>
      </c>
      <c r="D71" s="231"/>
      <c r="E71" s="231"/>
      <c r="F71" s="231">
        <v>80</v>
      </c>
      <c r="G71" s="231">
        <v>150</v>
      </c>
      <c r="H71" s="231">
        <v>20</v>
      </c>
      <c r="I71" s="231"/>
      <c r="J71" s="231">
        <v>160</v>
      </c>
      <c r="K71" s="231"/>
      <c r="L71" s="231"/>
      <c r="M71" s="231"/>
      <c r="N71" s="231"/>
      <c r="O71" s="231">
        <f t="shared" si="3"/>
        <v>410</v>
      </c>
      <c r="P71" s="232" t="s">
        <v>506</v>
      </c>
      <c r="Q71" s="233" t="s">
        <v>1241</v>
      </c>
      <c r="R71" s="234">
        <v>50.9</v>
      </c>
      <c r="S71" s="234">
        <f t="shared" si="1"/>
        <v>20869</v>
      </c>
    </row>
    <row r="72" spans="1:19" x14ac:dyDescent="0.2">
      <c r="A72" s="229" t="s">
        <v>1633</v>
      </c>
      <c r="B72" s="230" t="s">
        <v>213</v>
      </c>
      <c r="C72" s="231" t="s">
        <v>98</v>
      </c>
      <c r="D72" s="231"/>
      <c r="E72" s="231"/>
      <c r="F72" s="231">
        <v>30</v>
      </c>
      <c r="G72" s="231">
        <v>150</v>
      </c>
      <c r="H72" s="231">
        <v>0</v>
      </c>
      <c r="I72" s="231"/>
      <c r="J72" s="231">
        <v>100</v>
      </c>
      <c r="K72" s="231"/>
      <c r="L72" s="231"/>
      <c r="M72" s="231"/>
      <c r="N72" s="231"/>
      <c r="O72" s="231">
        <f t="shared" si="3"/>
        <v>280</v>
      </c>
      <c r="P72" s="232" t="s">
        <v>506</v>
      </c>
      <c r="Q72" s="233" t="s">
        <v>1241</v>
      </c>
      <c r="R72" s="234">
        <v>2.5</v>
      </c>
      <c r="S72" s="234">
        <f t="shared" si="1"/>
        <v>700</v>
      </c>
    </row>
    <row r="73" spans="1:19" x14ac:dyDescent="0.2">
      <c r="A73" s="229" t="s">
        <v>1633</v>
      </c>
      <c r="B73" s="230" t="s">
        <v>214</v>
      </c>
      <c r="C73" s="231" t="s">
        <v>98</v>
      </c>
      <c r="D73" s="231"/>
      <c r="E73" s="231"/>
      <c r="F73" s="231">
        <v>40</v>
      </c>
      <c r="G73" s="231">
        <v>150</v>
      </c>
      <c r="H73" s="231">
        <v>0</v>
      </c>
      <c r="I73" s="231"/>
      <c r="J73" s="231">
        <v>100</v>
      </c>
      <c r="K73" s="231"/>
      <c r="L73" s="231"/>
      <c r="M73" s="231"/>
      <c r="N73" s="231"/>
      <c r="O73" s="231">
        <f t="shared" si="3"/>
        <v>290</v>
      </c>
      <c r="P73" s="232" t="s">
        <v>506</v>
      </c>
      <c r="Q73" s="233" t="s">
        <v>1241</v>
      </c>
      <c r="R73" s="234">
        <v>3.3</v>
      </c>
      <c r="S73" s="234">
        <f t="shared" ref="S73:S136" si="4">O73*R73</f>
        <v>957</v>
      </c>
    </row>
    <row r="74" spans="1:19" x14ac:dyDescent="0.2">
      <c r="A74" s="229" t="s">
        <v>1633</v>
      </c>
      <c r="B74" s="230" t="s">
        <v>116</v>
      </c>
      <c r="C74" s="231" t="s">
        <v>98</v>
      </c>
      <c r="D74" s="231"/>
      <c r="E74" s="231"/>
      <c r="F74" s="231">
        <v>5</v>
      </c>
      <c r="G74" s="231">
        <v>5</v>
      </c>
      <c r="H74" s="231">
        <v>0</v>
      </c>
      <c r="I74" s="231"/>
      <c r="J74" s="231">
        <v>50</v>
      </c>
      <c r="K74" s="231"/>
      <c r="L74" s="231"/>
      <c r="M74" s="231"/>
      <c r="N74" s="231"/>
      <c r="O74" s="231">
        <f t="shared" si="3"/>
        <v>60</v>
      </c>
      <c r="P74" s="232" t="s">
        <v>506</v>
      </c>
      <c r="Q74" s="233" t="s">
        <v>1241</v>
      </c>
      <c r="R74" s="234">
        <v>228</v>
      </c>
      <c r="S74" s="234">
        <f t="shared" si="4"/>
        <v>13680</v>
      </c>
    </row>
    <row r="75" spans="1:19" x14ac:dyDescent="0.2">
      <c r="A75" s="229" t="s">
        <v>1633</v>
      </c>
      <c r="B75" s="230" t="s">
        <v>32</v>
      </c>
      <c r="C75" s="231" t="s">
        <v>98</v>
      </c>
      <c r="D75" s="231"/>
      <c r="E75" s="231"/>
      <c r="F75" s="231">
        <v>50</v>
      </c>
      <c r="G75" s="231">
        <v>0</v>
      </c>
      <c r="H75" s="231">
        <v>0</v>
      </c>
      <c r="I75" s="231"/>
      <c r="J75" s="231">
        <v>1000</v>
      </c>
      <c r="K75" s="231"/>
      <c r="L75" s="231"/>
      <c r="M75" s="231"/>
      <c r="N75" s="231"/>
      <c r="O75" s="231">
        <f t="shared" si="3"/>
        <v>1050</v>
      </c>
      <c r="P75" s="232" t="s">
        <v>506</v>
      </c>
      <c r="Q75" s="233" t="s">
        <v>1241</v>
      </c>
      <c r="R75" s="234">
        <v>40</v>
      </c>
      <c r="S75" s="234">
        <f t="shared" si="4"/>
        <v>42000</v>
      </c>
    </row>
    <row r="76" spans="1:19" x14ac:dyDescent="0.2">
      <c r="A76" s="229" t="s">
        <v>1633</v>
      </c>
      <c r="B76" s="230" t="s">
        <v>33</v>
      </c>
      <c r="C76" s="231" t="s">
        <v>98</v>
      </c>
      <c r="D76" s="231"/>
      <c r="E76" s="231"/>
      <c r="F76" s="231">
        <v>50</v>
      </c>
      <c r="G76" s="231">
        <v>0</v>
      </c>
      <c r="H76" s="231">
        <v>0</v>
      </c>
      <c r="I76" s="231"/>
      <c r="J76" s="231">
        <v>1000</v>
      </c>
      <c r="K76" s="231"/>
      <c r="L76" s="231"/>
      <c r="M76" s="231"/>
      <c r="N76" s="231"/>
      <c r="O76" s="231">
        <f t="shared" si="3"/>
        <v>1050</v>
      </c>
      <c r="P76" s="232" t="s">
        <v>506</v>
      </c>
      <c r="Q76" s="233" t="s">
        <v>1241</v>
      </c>
      <c r="R76" s="234">
        <v>55</v>
      </c>
      <c r="S76" s="234">
        <f t="shared" si="4"/>
        <v>57750</v>
      </c>
    </row>
    <row r="77" spans="1:19" x14ac:dyDescent="0.2">
      <c r="A77" s="229" t="s">
        <v>1633</v>
      </c>
      <c r="B77" s="230" t="s">
        <v>215</v>
      </c>
      <c r="C77" s="231" t="s">
        <v>98</v>
      </c>
      <c r="D77" s="231"/>
      <c r="E77" s="231"/>
      <c r="F77" s="231">
        <v>4</v>
      </c>
      <c r="G77" s="231">
        <v>0</v>
      </c>
      <c r="H77" s="231">
        <v>1</v>
      </c>
      <c r="I77" s="231"/>
      <c r="J77" s="231">
        <v>30</v>
      </c>
      <c r="K77" s="231"/>
      <c r="L77" s="231"/>
      <c r="M77" s="231"/>
      <c r="N77" s="231"/>
      <c r="O77" s="231">
        <f t="shared" si="3"/>
        <v>35</v>
      </c>
      <c r="P77" s="232" t="s">
        <v>506</v>
      </c>
      <c r="Q77" s="233" t="s">
        <v>1241</v>
      </c>
      <c r="R77" s="234">
        <v>7.99</v>
      </c>
      <c r="S77" s="234">
        <f t="shared" si="4"/>
        <v>279.65000000000003</v>
      </c>
    </row>
    <row r="78" spans="1:19" x14ac:dyDescent="0.2">
      <c r="A78" s="229" t="s">
        <v>1633</v>
      </c>
      <c r="B78" s="230" t="s">
        <v>216</v>
      </c>
      <c r="C78" s="231" t="s">
        <v>98</v>
      </c>
      <c r="D78" s="231"/>
      <c r="E78" s="231"/>
      <c r="F78" s="231">
        <v>4</v>
      </c>
      <c r="G78" s="231">
        <v>0</v>
      </c>
      <c r="H78" s="231">
        <v>1</v>
      </c>
      <c r="I78" s="231"/>
      <c r="J78" s="231">
        <v>28</v>
      </c>
      <c r="K78" s="231"/>
      <c r="L78" s="231"/>
      <c r="M78" s="231"/>
      <c r="N78" s="231"/>
      <c r="O78" s="231">
        <f t="shared" si="3"/>
        <v>33</v>
      </c>
      <c r="P78" s="232" t="s">
        <v>506</v>
      </c>
      <c r="Q78" s="233" t="s">
        <v>1241</v>
      </c>
      <c r="R78" s="234">
        <v>48</v>
      </c>
      <c r="S78" s="234">
        <f t="shared" si="4"/>
        <v>1584</v>
      </c>
    </row>
    <row r="79" spans="1:19" x14ac:dyDescent="0.2">
      <c r="A79" s="229" t="s">
        <v>1633</v>
      </c>
      <c r="B79" s="230" t="s">
        <v>34</v>
      </c>
      <c r="C79" s="231" t="s">
        <v>98</v>
      </c>
      <c r="D79" s="231"/>
      <c r="E79" s="231"/>
      <c r="F79" s="231">
        <v>4</v>
      </c>
      <c r="G79" s="231">
        <v>0</v>
      </c>
      <c r="H79" s="231">
        <v>1</v>
      </c>
      <c r="I79" s="231"/>
      <c r="J79" s="231">
        <v>28</v>
      </c>
      <c r="K79" s="231"/>
      <c r="L79" s="231"/>
      <c r="M79" s="231"/>
      <c r="N79" s="231"/>
      <c r="O79" s="231">
        <f t="shared" si="3"/>
        <v>33</v>
      </c>
      <c r="P79" s="232" t="s">
        <v>506</v>
      </c>
      <c r="Q79" s="233" t="s">
        <v>1241</v>
      </c>
      <c r="R79" s="234">
        <v>8.09</v>
      </c>
      <c r="S79" s="234">
        <f t="shared" si="4"/>
        <v>266.96999999999997</v>
      </c>
    </row>
    <row r="80" spans="1:19" x14ac:dyDescent="0.2">
      <c r="A80" s="229" t="s">
        <v>1633</v>
      </c>
      <c r="B80" s="230" t="s">
        <v>217</v>
      </c>
      <c r="C80" s="231" t="s">
        <v>98</v>
      </c>
      <c r="D80" s="231"/>
      <c r="E80" s="231"/>
      <c r="F80" s="231">
        <v>80</v>
      </c>
      <c r="G80" s="231">
        <v>250</v>
      </c>
      <c r="H80" s="231">
        <v>20</v>
      </c>
      <c r="I80" s="231"/>
      <c r="J80" s="231">
        <v>320</v>
      </c>
      <c r="K80" s="231"/>
      <c r="L80" s="231"/>
      <c r="M80" s="231"/>
      <c r="N80" s="231"/>
      <c r="O80" s="231">
        <f t="shared" si="3"/>
        <v>670</v>
      </c>
      <c r="P80" s="232" t="s">
        <v>506</v>
      </c>
      <c r="Q80" s="233" t="s">
        <v>1241</v>
      </c>
      <c r="R80" s="234">
        <v>19.3</v>
      </c>
      <c r="S80" s="234">
        <f t="shared" si="4"/>
        <v>12931</v>
      </c>
    </row>
    <row r="81" spans="1:19" x14ac:dyDescent="0.2">
      <c r="A81" s="229" t="s">
        <v>1633</v>
      </c>
      <c r="B81" s="230" t="s">
        <v>218</v>
      </c>
      <c r="C81" s="231" t="s">
        <v>98</v>
      </c>
      <c r="D81" s="231"/>
      <c r="E81" s="231"/>
      <c r="F81" s="231">
        <v>130</v>
      </c>
      <c r="G81" s="231">
        <v>300</v>
      </c>
      <c r="H81" s="231">
        <v>30</v>
      </c>
      <c r="I81" s="231"/>
      <c r="J81" s="231">
        <v>455</v>
      </c>
      <c r="K81" s="231"/>
      <c r="L81" s="231"/>
      <c r="M81" s="231"/>
      <c r="N81" s="231"/>
      <c r="O81" s="231">
        <f t="shared" si="3"/>
        <v>915</v>
      </c>
      <c r="P81" s="232" t="s">
        <v>506</v>
      </c>
      <c r="Q81" s="233" t="s">
        <v>1241</v>
      </c>
      <c r="R81" s="234">
        <v>9.3000000000000007</v>
      </c>
      <c r="S81" s="234">
        <f t="shared" si="4"/>
        <v>8509.5</v>
      </c>
    </row>
    <row r="82" spans="1:19" x14ac:dyDescent="0.2">
      <c r="A82" s="229" t="s">
        <v>1633</v>
      </c>
      <c r="B82" s="230" t="s">
        <v>1789</v>
      </c>
      <c r="C82" s="231" t="s">
        <v>98</v>
      </c>
      <c r="D82" s="231"/>
      <c r="E82" s="231"/>
      <c r="F82" s="231">
        <v>400</v>
      </c>
      <c r="G82" s="231">
        <v>2000</v>
      </c>
      <c r="H82" s="231">
        <v>10</v>
      </c>
      <c r="I82" s="231"/>
      <c r="J82" s="231">
        <v>5000</v>
      </c>
      <c r="K82" s="231"/>
      <c r="L82" s="231"/>
      <c r="M82" s="231"/>
      <c r="N82" s="231"/>
      <c r="O82" s="231">
        <f t="shared" si="3"/>
        <v>7410</v>
      </c>
      <c r="P82" s="232" t="s">
        <v>506</v>
      </c>
      <c r="Q82" s="233" t="s">
        <v>1240</v>
      </c>
      <c r="R82" s="234">
        <v>36</v>
      </c>
      <c r="S82" s="234">
        <f t="shared" si="4"/>
        <v>266760</v>
      </c>
    </row>
    <row r="83" spans="1:19" x14ac:dyDescent="0.2">
      <c r="A83" s="229" t="s">
        <v>1633</v>
      </c>
      <c r="B83" s="230" t="s">
        <v>35</v>
      </c>
      <c r="C83" s="231" t="s">
        <v>98</v>
      </c>
      <c r="D83" s="231"/>
      <c r="E83" s="231"/>
      <c r="F83" s="231">
        <v>5</v>
      </c>
      <c r="G83" s="231">
        <v>5</v>
      </c>
      <c r="H83" s="231">
        <v>0</v>
      </c>
      <c r="I83" s="231"/>
      <c r="J83" s="231">
        <v>45</v>
      </c>
      <c r="K83" s="231"/>
      <c r="L83" s="231"/>
      <c r="M83" s="231"/>
      <c r="N83" s="231"/>
      <c r="O83" s="231">
        <f t="shared" si="3"/>
        <v>55</v>
      </c>
      <c r="P83" s="232" t="s">
        <v>506</v>
      </c>
      <c r="Q83" s="233" t="s">
        <v>1241</v>
      </c>
      <c r="R83" s="234">
        <v>12</v>
      </c>
      <c r="S83" s="234">
        <f t="shared" si="4"/>
        <v>660</v>
      </c>
    </row>
    <row r="84" spans="1:19" x14ac:dyDescent="0.2">
      <c r="A84" s="229" t="s">
        <v>1633</v>
      </c>
      <c r="B84" s="230" t="s">
        <v>36</v>
      </c>
      <c r="C84" s="231" t="s">
        <v>98</v>
      </c>
      <c r="D84" s="231"/>
      <c r="E84" s="231"/>
      <c r="F84" s="231">
        <v>5</v>
      </c>
      <c r="G84" s="231">
        <v>5</v>
      </c>
      <c r="H84" s="231">
        <v>0</v>
      </c>
      <c r="I84" s="231"/>
      <c r="J84" s="231">
        <v>40</v>
      </c>
      <c r="K84" s="231"/>
      <c r="L84" s="231"/>
      <c r="M84" s="231"/>
      <c r="N84" s="231"/>
      <c r="O84" s="231">
        <f t="shared" si="3"/>
        <v>50</v>
      </c>
      <c r="P84" s="232" t="s">
        <v>506</v>
      </c>
      <c r="Q84" s="233" t="s">
        <v>1241</v>
      </c>
      <c r="R84" s="234">
        <v>13</v>
      </c>
      <c r="S84" s="234">
        <f t="shared" si="4"/>
        <v>650</v>
      </c>
    </row>
    <row r="85" spans="1:19" x14ac:dyDescent="0.2">
      <c r="A85" s="229" t="s">
        <v>1633</v>
      </c>
      <c r="B85" s="230" t="s">
        <v>219</v>
      </c>
      <c r="C85" s="231" t="s">
        <v>1305</v>
      </c>
      <c r="D85" s="231"/>
      <c r="E85" s="231"/>
      <c r="F85" s="231"/>
      <c r="G85" s="231">
        <v>0</v>
      </c>
      <c r="H85" s="231">
        <v>0</v>
      </c>
      <c r="I85" s="231"/>
      <c r="J85" s="231">
        <v>200</v>
      </c>
      <c r="K85" s="231"/>
      <c r="L85" s="231"/>
      <c r="M85" s="231"/>
      <c r="N85" s="231"/>
      <c r="O85" s="231">
        <f t="shared" si="3"/>
        <v>200</v>
      </c>
      <c r="P85" s="232" t="s">
        <v>506</v>
      </c>
      <c r="Q85" s="233" t="s">
        <v>1240</v>
      </c>
      <c r="R85" s="234">
        <v>868.5</v>
      </c>
      <c r="S85" s="234">
        <f t="shared" si="4"/>
        <v>173700</v>
      </c>
    </row>
    <row r="86" spans="1:19" x14ac:dyDescent="0.2">
      <c r="A86" s="229" t="s">
        <v>1633</v>
      </c>
      <c r="B86" s="230" t="s">
        <v>220</v>
      </c>
      <c r="C86" s="231" t="s">
        <v>1305</v>
      </c>
      <c r="D86" s="231"/>
      <c r="E86" s="231"/>
      <c r="F86" s="231"/>
      <c r="G86" s="231">
        <v>0</v>
      </c>
      <c r="H86" s="231">
        <v>0</v>
      </c>
      <c r="I86" s="231"/>
      <c r="J86" s="231">
        <v>120</v>
      </c>
      <c r="K86" s="231"/>
      <c r="L86" s="231"/>
      <c r="M86" s="231"/>
      <c r="N86" s="231"/>
      <c r="O86" s="231">
        <f t="shared" si="3"/>
        <v>120</v>
      </c>
      <c r="P86" s="232" t="s">
        <v>506</v>
      </c>
      <c r="Q86" s="233" t="s">
        <v>1240</v>
      </c>
      <c r="R86" s="234">
        <v>670</v>
      </c>
      <c r="S86" s="234">
        <f t="shared" si="4"/>
        <v>80400</v>
      </c>
    </row>
    <row r="87" spans="1:19" x14ac:dyDescent="0.2">
      <c r="A87" s="229" t="s">
        <v>1633</v>
      </c>
      <c r="B87" s="230" t="s">
        <v>221</v>
      </c>
      <c r="C87" s="231" t="s">
        <v>1305</v>
      </c>
      <c r="D87" s="231"/>
      <c r="E87" s="231"/>
      <c r="F87" s="231"/>
      <c r="G87" s="231">
        <v>0</v>
      </c>
      <c r="H87" s="231">
        <v>0</v>
      </c>
      <c r="I87" s="231"/>
      <c r="J87" s="231">
        <v>100</v>
      </c>
      <c r="K87" s="231"/>
      <c r="L87" s="231"/>
      <c r="M87" s="231"/>
      <c r="N87" s="231"/>
      <c r="O87" s="231">
        <f t="shared" si="3"/>
        <v>100</v>
      </c>
      <c r="P87" s="232" t="s">
        <v>506</v>
      </c>
      <c r="Q87" s="233" t="s">
        <v>1240</v>
      </c>
      <c r="R87" s="234">
        <v>933</v>
      </c>
      <c r="S87" s="234">
        <f t="shared" si="4"/>
        <v>93300</v>
      </c>
    </row>
    <row r="88" spans="1:19" x14ac:dyDescent="0.2">
      <c r="A88" s="229" t="s">
        <v>1633</v>
      </c>
      <c r="B88" s="230" t="s">
        <v>222</v>
      </c>
      <c r="C88" s="231" t="s">
        <v>1305</v>
      </c>
      <c r="D88" s="231"/>
      <c r="E88" s="231"/>
      <c r="F88" s="231"/>
      <c r="G88" s="231">
        <v>0</v>
      </c>
      <c r="H88" s="231">
        <v>0</v>
      </c>
      <c r="I88" s="231"/>
      <c r="J88" s="231">
        <v>60</v>
      </c>
      <c r="K88" s="231"/>
      <c r="L88" s="231"/>
      <c r="M88" s="231"/>
      <c r="N88" s="231"/>
      <c r="O88" s="231">
        <f t="shared" si="3"/>
        <v>60</v>
      </c>
      <c r="P88" s="232" t="s">
        <v>506</v>
      </c>
      <c r="Q88" s="233" t="s">
        <v>1241</v>
      </c>
      <c r="R88" s="234">
        <v>855</v>
      </c>
      <c r="S88" s="234">
        <f t="shared" si="4"/>
        <v>51300</v>
      </c>
    </row>
    <row r="89" spans="1:19" x14ac:dyDescent="0.2">
      <c r="A89" s="229" t="s">
        <v>1633</v>
      </c>
      <c r="B89" s="230" t="s">
        <v>223</v>
      </c>
      <c r="C89" s="231" t="s">
        <v>98</v>
      </c>
      <c r="D89" s="231"/>
      <c r="E89" s="231"/>
      <c r="F89" s="231">
        <v>20</v>
      </c>
      <c r="G89" s="231">
        <v>100</v>
      </c>
      <c r="H89" s="231">
        <v>5</v>
      </c>
      <c r="I89" s="231"/>
      <c r="J89" s="231">
        <v>0</v>
      </c>
      <c r="K89" s="231"/>
      <c r="L89" s="231"/>
      <c r="M89" s="231"/>
      <c r="N89" s="231"/>
      <c r="O89" s="231">
        <f t="shared" si="3"/>
        <v>125</v>
      </c>
      <c r="P89" s="232" t="s">
        <v>506</v>
      </c>
      <c r="Q89" s="233" t="s">
        <v>1241</v>
      </c>
      <c r="R89" s="234">
        <v>6.07</v>
      </c>
      <c r="S89" s="234">
        <f t="shared" si="4"/>
        <v>758.75</v>
      </c>
    </row>
    <row r="90" spans="1:19" x14ac:dyDescent="0.2">
      <c r="A90" s="229" t="s">
        <v>1633</v>
      </c>
      <c r="B90" s="230" t="s">
        <v>224</v>
      </c>
      <c r="C90" s="231" t="s">
        <v>98</v>
      </c>
      <c r="D90" s="231"/>
      <c r="E90" s="231"/>
      <c r="F90" s="231">
        <v>20</v>
      </c>
      <c r="G90" s="231">
        <v>100</v>
      </c>
      <c r="H90" s="231">
        <v>5</v>
      </c>
      <c r="I90" s="231"/>
      <c r="J90" s="231">
        <v>0</v>
      </c>
      <c r="K90" s="231"/>
      <c r="L90" s="231"/>
      <c r="M90" s="231"/>
      <c r="N90" s="231"/>
      <c r="O90" s="231">
        <f t="shared" si="3"/>
        <v>125</v>
      </c>
      <c r="P90" s="232" t="s">
        <v>506</v>
      </c>
      <c r="Q90" s="233" t="s">
        <v>1241</v>
      </c>
      <c r="R90" s="234">
        <v>7.26</v>
      </c>
      <c r="S90" s="234">
        <f t="shared" si="4"/>
        <v>907.5</v>
      </c>
    </row>
    <row r="91" spans="1:19" x14ac:dyDescent="0.2">
      <c r="A91" s="229" t="s">
        <v>1633</v>
      </c>
      <c r="B91" s="230" t="s">
        <v>225</v>
      </c>
      <c r="C91" s="231" t="s">
        <v>98</v>
      </c>
      <c r="D91" s="231"/>
      <c r="E91" s="231"/>
      <c r="F91" s="231">
        <v>100</v>
      </c>
      <c r="G91" s="231">
        <v>25</v>
      </c>
      <c r="H91" s="231">
        <v>0</v>
      </c>
      <c r="I91" s="231"/>
      <c r="J91" s="231">
        <v>4000</v>
      </c>
      <c r="K91" s="231"/>
      <c r="L91" s="231"/>
      <c r="M91" s="231"/>
      <c r="N91" s="231"/>
      <c r="O91" s="231">
        <f t="shared" si="3"/>
        <v>4125</v>
      </c>
      <c r="P91" s="232" t="s">
        <v>506</v>
      </c>
      <c r="Q91" s="233" t="s">
        <v>1241</v>
      </c>
      <c r="R91" s="234">
        <v>4.09</v>
      </c>
      <c r="S91" s="234">
        <f t="shared" si="4"/>
        <v>16871.25</v>
      </c>
    </row>
    <row r="92" spans="1:19" x14ac:dyDescent="0.2">
      <c r="A92" s="229" t="s">
        <v>1633</v>
      </c>
      <c r="B92" s="230" t="s">
        <v>226</v>
      </c>
      <c r="C92" s="231" t="s">
        <v>1306</v>
      </c>
      <c r="D92" s="231"/>
      <c r="E92" s="231"/>
      <c r="F92" s="231">
        <v>10</v>
      </c>
      <c r="G92" s="231">
        <v>50</v>
      </c>
      <c r="H92" s="231">
        <v>2</v>
      </c>
      <c r="I92" s="231"/>
      <c r="J92" s="231">
        <v>40</v>
      </c>
      <c r="K92" s="231"/>
      <c r="L92" s="231"/>
      <c r="M92" s="231"/>
      <c r="N92" s="231"/>
      <c r="O92" s="231">
        <f t="shared" si="3"/>
        <v>102</v>
      </c>
      <c r="P92" s="232" t="s">
        <v>506</v>
      </c>
      <c r="Q92" s="233" t="s">
        <v>1241</v>
      </c>
      <c r="R92" s="234">
        <v>83.84</v>
      </c>
      <c r="S92" s="234">
        <f t="shared" si="4"/>
        <v>8551.68</v>
      </c>
    </row>
    <row r="93" spans="1:19" x14ac:dyDescent="0.2">
      <c r="A93" s="229" t="s">
        <v>1633</v>
      </c>
      <c r="B93" s="230" t="s">
        <v>37</v>
      </c>
      <c r="C93" s="231" t="s">
        <v>1307</v>
      </c>
      <c r="D93" s="231"/>
      <c r="E93" s="231"/>
      <c r="F93" s="231">
        <v>10</v>
      </c>
      <c r="G93" s="231">
        <v>50</v>
      </c>
      <c r="H93" s="231">
        <v>2</v>
      </c>
      <c r="I93" s="231"/>
      <c r="J93" s="231">
        <v>35</v>
      </c>
      <c r="K93" s="231"/>
      <c r="L93" s="231"/>
      <c r="M93" s="231"/>
      <c r="N93" s="231"/>
      <c r="O93" s="231">
        <f t="shared" si="3"/>
        <v>97</v>
      </c>
      <c r="P93" s="232" t="s">
        <v>506</v>
      </c>
      <c r="Q93" s="233" t="s">
        <v>1241</v>
      </c>
      <c r="R93" s="234">
        <v>394.72</v>
      </c>
      <c r="S93" s="234">
        <f t="shared" si="4"/>
        <v>38287.840000000004</v>
      </c>
    </row>
    <row r="94" spans="1:19" x14ac:dyDescent="0.2">
      <c r="A94" s="229" t="s">
        <v>1633</v>
      </c>
      <c r="B94" s="230" t="s">
        <v>227</v>
      </c>
      <c r="C94" s="231" t="s">
        <v>98</v>
      </c>
      <c r="D94" s="231"/>
      <c r="E94" s="231"/>
      <c r="F94" s="231">
        <v>70</v>
      </c>
      <c r="G94" s="231">
        <v>150</v>
      </c>
      <c r="H94" s="231">
        <v>0</v>
      </c>
      <c r="I94" s="231"/>
      <c r="J94" s="231">
        <v>400</v>
      </c>
      <c r="K94" s="231"/>
      <c r="L94" s="231"/>
      <c r="M94" s="231"/>
      <c r="N94" s="231"/>
      <c r="O94" s="231">
        <f t="shared" si="3"/>
        <v>620</v>
      </c>
      <c r="P94" s="232" t="s">
        <v>506</v>
      </c>
      <c r="Q94" s="233" t="s">
        <v>1241</v>
      </c>
      <c r="R94" s="234">
        <v>4.3499999999999996</v>
      </c>
      <c r="S94" s="234">
        <f t="shared" si="4"/>
        <v>2697</v>
      </c>
    </row>
    <row r="95" spans="1:19" x14ac:dyDescent="0.2">
      <c r="A95" s="229" t="s">
        <v>1633</v>
      </c>
      <c r="B95" s="230" t="s">
        <v>38</v>
      </c>
      <c r="C95" s="231" t="s">
        <v>1304</v>
      </c>
      <c r="D95" s="231"/>
      <c r="E95" s="231"/>
      <c r="F95" s="231">
        <v>250</v>
      </c>
      <c r="G95" s="231">
        <v>500</v>
      </c>
      <c r="H95" s="231">
        <v>50</v>
      </c>
      <c r="I95" s="231"/>
      <c r="J95" s="231">
        <v>1030</v>
      </c>
      <c r="K95" s="231"/>
      <c r="L95" s="231"/>
      <c r="M95" s="231"/>
      <c r="N95" s="231"/>
      <c r="O95" s="231">
        <f t="shared" si="3"/>
        <v>1830</v>
      </c>
      <c r="P95" s="232" t="s">
        <v>506</v>
      </c>
      <c r="Q95" s="233" t="s">
        <v>1241</v>
      </c>
      <c r="R95" s="234">
        <v>0.9</v>
      </c>
      <c r="S95" s="234">
        <f t="shared" si="4"/>
        <v>1647</v>
      </c>
    </row>
    <row r="96" spans="1:19" x14ac:dyDescent="0.2">
      <c r="A96" s="229" t="s">
        <v>1633</v>
      </c>
      <c r="B96" s="230" t="s">
        <v>39</v>
      </c>
      <c r="C96" s="231" t="s">
        <v>98</v>
      </c>
      <c r="D96" s="231"/>
      <c r="E96" s="231"/>
      <c r="F96" s="231">
        <v>120</v>
      </c>
      <c r="G96" s="231">
        <v>400</v>
      </c>
      <c r="H96" s="231">
        <v>50</v>
      </c>
      <c r="I96" s="231"/>
      <c r="J96" s="231">
        <v>480</v>
      </c>
      <c r="K96" s="231"/>
      <c r="L96" s="231"/>
      <c r="M96" s="231"/>
      <c r="N96" s="231"/>
      <c r="O96" s="231">
        <f t="shared" si="3"/>
        <v>1050</v>
      </c>
      <c r="P96" s="232" t="s">
        <v>506</v>
      </c>
      <c r="Q96" s="233" t="s">
        <v>1241</v>
      </c>
      <c r="R96" s="234">
        <v>39.5</v>
      </c>
      <c r="S96" s="234">
        <f t="shared" si="4"/>
        <v>41475</v>
      </c>
    </row>
    <row r="97" spans="1:19" x14ac:dyDescent="0.2">
      <c r="A97" s="229" t="s">
        <v>1633</v>
      </c>
      <c r="B97" s="230" t="s">
        <v>228</v>
      </c>
      <c r="C97" s="231" t="s">
        <v>98</v>
      </c>
      <c r="D97" s="231"/>
      <c r="E97" s="231"/>
      <c r="F97" s="231">
        <v>10</v>
      </c>
      <c r="G97" s="231">
        <v>100</v>
      </c>
      <c r="H97" s="231">
        <v>2</v>
      </c>
      <c r="I97" s="231"/>
      <c r="J97" s="231">
        <v>50</v>
      </c>
      <c r="K97" s="231"/>
      <c r="L97" s="231"/>
      <c r="M97" s="231"/>
      <c r="N97" s="231"/>
      <c r="O97" s="231">
        <f t="shared" si="3"/>
        <v>162</v>
      </c>
      <c r="P97" s="232" t="s">
        <v>506</v>
      </c>
      <c r="Q97" s="233" t="s">
        <v>1241</v>
      </c>
      <c r="R97" s="234">
        <v>10.69</v>
      </c>
      <c r="S97" s="234">
        <f t="shared" si="4"/>
        <v>1731.78</v>
      </c>
    </row>
    <row r="98" spans="1:19" x14ac:dyDescent="0.2">
      <c r="A98" s="229" t="s">
        <v>1633</v>
      </c>
      <c r="B98" s="230" t="s">
        <v>40</v>
      </c>
      <c r="C98" s="231" t="s">
        <v>98</v>
      </c>
      <c r="D98" s="231"/>
      <c r="E98" s="231"/>
      <c r="F98" s="231">
        <v>30</v>
      </c>
      <c r="G98" s="231">
        <v>100</v>
      </c>
      <c r="H98" s="231">
        <v>20</v>
      </c>
      <c r="I98" s="231"/>
      <c r="J98" s="231">
        <v>200</v>
      </c>
      <c r="K98" s="231"/>
      <c r="L98" s="231"/>
      <c r="M98" s="231"/>
      <c r="N98" s="231"/>
      <c r="O98" s="231">
        <f t="shared" si="3"/>
        <v>350</v>
      </c>
      <c r="P98" s="232" t="s">
        <v>506</v>
      </c>
      <c r="Q98" s="233" t="s">
        <v>1241</v>
      </c>
      <c r="R98" s="234">
        <v>7.2</v>
      </c>
      <c r="S98" s="234">
        <f t="shared" si="4"/>
        <v>2520</v>
      </c>
    </row>
    <row r="99" spans="1:19" x14ac:dyDescent="0.2">
      <c r="A99" s="229" t="s">
        <v>1633</v>
      </c>
      <c r="B99" s="230" t="s">
        <v>41</v>
      </c>
      <c r="C99" s="231" t="s">
        <v>98</v>
      </c>
      <c r="D99" s="231"/>
      <c r="E99" s="231"/>
      <c r="F99" s="231">
        <v>10</v>
      </c>
      <c r="G99" s="231">
        <v>0</v>
      </c>
      <c r="H99" s="231">
        <v>0</v>
      </c>
      <c r="I99" s="231"/>
      <c r="J99" s="231">
        <v>50</v>
      </c>
      <c r="K99" s="231"/>
      <c r="L99" s="231"/>
      <c r="M99" s="231"/>
      <c r="N99" s="231"/>
      <c r="O99" s="231">
        <f t="shared" si="3"/>
        <v>60</v>
      </c>
      <c r="P99" s="232" t="s">
        <v>506</v>
      </c>
      <c r="Q99" s="233" t="s">
        <v>1241</v>
      </c>
      <c r="R99" s="234">
        <v>19</v>
      </c>
      <c r="S99" s="234">
        <f t="shared" si="4"/>
        <v>1140</v>
      </c>
    </row>
    <row r="100" spans="1:19" x14ac:dyDescent="0.2">
      <c r="A100" s="229" t="s">
        <v>1633</v>
      </c>
      <c r="B100" s="230" t="s">
        <v>229</v>
      </c>
      <c r="C100" s="231" t="s">
        <v>98</v>
      </c>
      <c r="D100" s="231"/>
      <c r="E100" s="231"/>
      <c r="F100" s="231">
        <v>5</v>
      </c>
      <c r="G100" s="231">
        <v>0</v>
      </c>
      <c r="H100" s="231">
        <v>0</v>
      </c>
      <c r="I100" s="231"/>
      <c r="J100" s="231">
        <v>35</v>
      </c>
      <c r="K100" s="231"/>
      <c r="L100" s="231"/>
      <c r="M100" s="231"/>
      <c r="N100" s="231"/>
      <c r="O100" s="231">
        <f t="shared" si="3"/>
        <v>40</v>
      </c>
      <c r="P100" s="232" t="s">
        <v>506</v>
      </c>
      <c r="Q100" s="233" t="s">
        <v>1241</v>
      </c>
      <c r="R100" s="234">
        <v>9.8000000000000007</v>
      </c>
      <c r="S100" s="234">
        <f t="shared" si="4"/>
        <v>392</v>
      </c>
    </row>
    <row r="101" spans="1:19" x14ac:dyDescent="0.2">
      <c r="A101" s="229" t="s">
        <v>1633</v>
      </c>
      <c r="B101" s="230" t="s">
        <v>230</v>
      </c>
      <c r="C101" s="231" t="s">
        <v>98</v>
      </c>
      <c r="D101" s="231"/>
      <c r="E101" s="231"/>
      <c r="F101" s="231">
        <v>5</v>
      </c>
      <c r="G101" s="231">
        <v>0</v>
      </c>
      <c r="H101" s="231">
        <v>0</v>
      </c>
      <c r="I101" s="231"/>
      <c r="J101" s="231">
        <v>35</v>
      </c>
      <c r="K101" s="231"/>
      <c r="L101" s="231"/>
      <c r="M101" s="231"/>
      <c r="N101" s="231"/>
      <c r="O101" s="231">
        <f t="shared" si="3"/>
        <v>40</v>
      </c>
      <c r="P101" s="232" t="s">
        <v>506</v>
      </c>
      <c r="Q101" s="233" t="s">
        <v>1241</v>
      </c>
      <c r="R101" s="234">
        <v>7</v>
      </c>
      <c r="S101" s="234">
        <f t="shared" si="4"/>
        <v>280</v>
      </c>
    </row>
    <row r="102" spans="1:19" x14ac:dyDescent="0.2">
      <c r="A102" s="229" t="s">
        <v>1633</v>
      </c>
      <c r="B102" s="230" t="s">
        <v>42</v>
      </c>
      <c r="C102" s="231" t="s">
        <v>98</v>
      </c>
      <c r="D102" s="231"/>
      <c r="E102" s="231"/>
      <c r="F102" s="231">
        <v>5</v>
      </c>
      <c r="G102" s="231">
        <v>0</v>
      </c>
      <c r="H102" s="231">
        <v>0</v>
      </c>
      <c r="I102" s="231"/>
      <c r="J102" s="231">
        <v>35</v>
      </c>
      <c r="K102" s="231"/>
      <c r="L102" s="231"/>
      <c r="M102" s="231"/>
      <c r="N102" s="231"/>
      <c r="O102" s="231">
        <f t="shared" ref="O102:O164" si="5">SUM(E102:M102)</f>
        <v>40</v>
      </c>
      <c r="P102" s="232" t="s">
        <v>506</v>
      </c>
      <c r="Q102" s="233" t="s">
        <v>1241</v>
      </c>
      <c r="R102" s="234">
        <v>9.5</v>
      </c>
      <c r="S102" s="234">
        <f t="shared" si="4"/>
        <v>380</v>
      </c>
    </row>
    <row r="103" spans="1:19" x14ac:dyDescent="0.2">
      <c r="A103" s="229" t="s">
        <v>1633</v>
      </c>
      <c r="B103" s="230" t="s">
        <v>231</v>
      </c>
      <c r="C103" s="231" t="s">
        <v>98</v>
      </c>
      <c r="D103" s="231"/>
      <c r="E103" s="231"/>
      <c r="F103" s="231">
        <v>50</v>
      </c>
      <c r="G103" s="231">
        <v>10</v>
      </c>
      <c r="H103" s="231">
        <v>0</v>
      </c>
      <c r="I103" s="231"/>
      <c r="J103" s="231">
        <v>750</v>
      </c>
      <c r="K103" s="231"/>
      <c r="L103" s="231"/>
      <c r="M103" s="231"/>
      <c r="N103" s="231"/>
      <c r="O103" s="231">
        <f t="shared" si="5"/>
        <v>810</v>
      </c>
      <c r="P103" s="232" t="s">
        <v>506</v>
      </c>
      <c r="Q103" s="233" t="s">
        <v>1241</v>
      </c>
      <c r="R103" s="234">
        <v>5.73</v>
      </c>
      <c r="S103" s="234">
        <f t="shared" si="4"/>
        <v>4641.3</v>
      </c>
    </row>
    <row r="104" spans="1:19" x14ac:dyDescent="0.2">
      <c r="A104" s="229" t="s">
        <v>1633</v>
      </c>
      <c r="B104" s="230" t="s">
        <v>43</v>
      </c>
      <c r="C104" s="231" t="s">
        <v>98</v>
      </c>
      <c r="D104" s="231"/>
      <c r="E104" s="231"/>
      <c r="F104" s="231">
        <v>15</v>
      </c>
      <c r="G104" s="231">
        <v>0</v>
      </c>
      <c r="H104" s="231">
        <v>0</v>
      </c>
      <c r="I104" s="231"/>
      <c r="J104" s="231">
        <v>100</v>
      </c>
      <c r="K104" s="231"/>
      <c r="L104" s="231"/>
      <c r="M104" s="231"/>
      <c r="N104" s="231"/>
      <c r="O104" s="231">
        <f t="shared" si="5"/>
        <v>115</v>
      </c>
      <c r="P104" s="232" t="s">
        <v>506</v>
      </c>
      <c r="Q104" s="233" t="s">
        <v>1241</v>
      </c>
      <c r="R104" s="234">
        <v>34.9</v>
      </c>
      <c r="S104" s="234">
        <f t="shared" si="4"/>
        <v>4013.5</v>
      </c>
    </row>
    <row r="105" spans="1:19" x14ac:dyDescent="0.2">
      <c r="A105" s="229" t="s">
        <v>1633</v>
      </c>
      <c r="B105" s="230" t="s">
        <v>44</v>
      </c>
      <c r="C105" s="231" t="s">
        <v>98</v>
      </c>
      <c r="D105" s="231"/>
      <c r="E105" s="231"/>
      <c r="F105" s="231">
        <v>80</v>
      </c>
      <c r="G105" s="231">
        <v>0</v>
      </c>
      <c r="H105" s="231">
        <v>0</v>
      </c>
      <c r="I105" s="231"/>
      <c r="J105" s="231">
        <v>700</v>
      </c>
      <c r="K105" s="231"/>
      <c r="L105" s="231"/>
      <c r="M105" s="231"/>
      <c r="N105" s="231"/>
      <c r="O105" s="231">
        <f t="shared" si="5"/>
        <v>780</v>
      </c>
      <c r="P105" s="232" t="s">
        <v>506</v>
      </c>
      <c r="Q105" s="233" t="s">
        <v>1241</v>
      </c>
      <c r="R105" s="234">
        <v>6</v>
      </c>
      <c r="S105" s="234">
        <f t="shared" si="4"/>
        <v>4680</v>
      </c>
    </row>
    <row r="106" spans="1:19" x14ac:dyDescent="0.2">
      <c r="A106" s="229" t="s">
        <v>1633</v>
      </c>
      <c r="B106" s="230" t="s">
        <v>45</v>
      </c>
      <c r="C106" s="231" t="s">
        <v>98</v>
      </c>
      <c r="D106" s="231"/>
      <c r="E106" s="231"/>
      <c r="F106" s="231">
        <v>115</v>
      </c>
      <c r="G106" s="231">
        <v>0</v>
      </c>
      <c r="H106" s="231">
        <v>0</v>
      </c>
      <c r="I106" s="231"/>
      <c r="J106" s="231">
        <v>510</v>
      </c>
      <c r="K106" s="231"/>
      <c r="L106" s="231"/>
      <c r="M106" s="231"/>
      <c r="N106" s="231"/>
      <c r="O106" s="231">
        <f t="shared" si="5"/>
        <v>625</v>
      </c>
      <c r="P106" s="232" t="s">
        <v>506</v>
      </c>
      <c r="Q106" s="233" t="s">
        <v>1241</v>
      </c>
      <c r="R106" s="234">
        <v>2.5</v>
      </c>
      <c r="S106" s="234">
        <f t="shared" si="4"/>
        <v>1562.5</v>
      </c>
    </row>
    <row r="107" spans="1:19" x14ac:dyDescent="0.2">
      <c r="A107" s="229" t="s">
        <v>1633</v>
      </c>
      <c r="B107" s="230" t="s">
        <v>46</v>
      </c>
      <c r="C107" s="231" t="s">
        <v>98</v>
      </c>
      <c r="D107" s="231"/>
      <c r="E107" s="231"/>
      <c r="F107" s="231">
        <v>115</v>
      </c>
      <c r="G107" s="231">
        <v>0</v>
      </c>
      <c r="H107" s="231">
        <v>0</v>
      </c>
      <c r="I107" s="231"/>
      <c r="J107" s="231">
        <v>510</v>
      </c>
      <c r="K107" s="231"/>
      <c r="L107" s="231"/>
      <c r="M107" s="231"/>
      <c r="N107" s="231"/>
      <c r="O107" s="231">
        <f t="shared" si="5"/>
        <v>625</v>
      </c>
      <c r="P107" s="232" t="s">
        <v>506</v>
      </c>
      <c r="Q107" s="233" t="s">
        <v>1241</v>
      </c>
      <c r="R107" s="234">
        <v>7.8</v>
      </c>
      <c r="S107" s="234">
        <f t="shared" si="4"/>
        <v>4875</v>
      </c>
    </row>
    <row r="108" spans="1:19" x14ac:dyDescent="0.2">
      <c r="A108" s="229" t="s">
        <v>1633</v>
      </c>
      <c r="B108" s="230" t="s">
        <v>232</v>
      </c>
      <c r="C108" s="231" t="s">
        <v>98</v>
      </c>
      <c r="D108" s="231"/>
      <c r="E108" s="231"/>
      <c r="F108" s="231">
        <v>35</v>
      </c>
      <c r="G108" s="231">
        <v>60</v>
      </c>
      <c r="H108" s="231">
        <v>5</v>
      </c>
      <c r="I108" s="231"/>
      <c r="J108" s="231">
        <v>0</v>
      </c>
      <c r="K108" s="231"/>
      <c r="L108" s="231"/>
      <c r="M108" s="231"/>
      <c r="N108" s="231"/>
      <c r="O108" s="231">
        <f t="shared" si="5"/>
        <v>100</v>
      </c>
      <c r="P108" s="232" t="s">
        <v>506</v>
      </c>
      <c r="Q108" s="233" t="s">
        <v>1241</v>
      </c>
      <c r="R108" s="234">
        <v>6.6</v>
      </c>
      <c r="S108" s="234">
        <f t="shared" si="4"/>
        <v>660</v>
      </c>
    </row>
    <row r="109" spans="1:19" x14ac:dyDescent="0.2">
      <c r="A109" s="229" t="s">
        <v>1633</v>
      </c>
      <c r="B109" s="230" t="s">
        <v>47</v>
      </c>
      <c r="C109" s="231" t="s">
        <v>98</v>
      </c>
      <c r="D109" s="231"/>
      <c r="E109" s="231"/>
      <c r="F109" s="231">
        <v>25</v>
      </c>
      <c r="G109" s="231">
        <v>60</v>
      </c>
      <c r="H109" s="231">
        <v>5</v>
      </c>
      <c r="I109" s="231"/>
      <c r="J109" s="231">
        <v>0</v>
      </c>
      <c r="K109" s="231"/>
      <c r="L109" s="231"/>
      <c r="M109" s="231"/>
      <c r="N109" s="231"/>
      <c r="O109" s="231">
        <f t="shared" si="5"/>
        <v>90</v>
      </c>
      <c r="P109" s="232" t="s">
        <v>506</v>
      </c>
      <c r="Q109" s="233" t="s">
        <v>1241</v>
      </c>
      <c r="R109" s="234">
        <v>5.79</v>
      </c>
      <c r="S109" s="234">
        <f t="shared" si="4"/>
        <v>521.1</v>
      </c>
    </row>
    <row r="110" spans="1:19" x14ac:dyDescent="0.2">
      <c r="A110" s="229" t="s">
        <v>1633</v>
      </c>
      <c r="B110" s="230" t="s">
        <v>233</v>
      </c>
      <c r="C110" s="231" t="s">
        <v>98</v>
      </c>
      <c r="D110" s="231"/>
      <c r="E110" s="231"/>
      <c r="F110" s="231">
        <v>30</v>
      </c>
      <c r="G110" s="231">
        <v>50</v>
      </c>
      <c r="H110" s="231">
        <v>5</v>
      </c>
      <c r="I110" s="231"/>
      <c r="J110" s="231">
        <v>0</v>
      </c>
      <c r="K110" s="231"/>
      <c r="L110" s="231"/>
      <c r="M110" s="231"/>
      <c r="N110" s="231"/>
      <c r="O110" s="231">
        <f t="shared" si="5"/>
        <v>85</v>
      </c>
      <c r="P110" s="232" t="s">
        <v>506</v>
      </c>
      <c r="Q110" s="233" t="s">
        <v>1241</v>
      </c>
      <c r="R110" s="234">
        <v>18.190000000000001</v>
      </c>
      <c r="S110" s="234">
        <f t="shared" si="4"/>
        <v>1546.15</v>
      </c>
    </row>
    <row r="111" spans="1:19" x14ac:dyDescent="0.2">
      <c r="A111" s="229" t="s">
        <v>1633</v>
      </c>
      <c r="B111" s="230" t="s">
        <v>234</v>
      </c>
      <c r="C111" s="231" t="s">
        <v>98</v>
      </c>
      <c r="D111" s="231"/>
      <c r="E111" s="231"/>
      <c r="F111" s="231">
        <v>20</v>
      </c>
      <c r="G111" s="231">
        <v>50</v>
      </c>
      <c r="H111" s="231">
        <v>5</v>
      </c>
      <c r="I111" s="231"/>
      <c r="J111" s="231">
        <v>0</v>
      </c>
      <c r="K111" s="231"/>
      <c r="L111" s="231"/>
      <c r="M111" s="231"/>
      <c r="N111" s="231"/>
      <c r="O111" s="231">
        <f t="shared" si="5"/>
        <v>75</v>
      </c>
      <c r="P111" s="232" t="s">
        <v>506</v>
      </c>
      <c r="Q111" s="233" t="s">
        <v>1241</v>
      </c>
      <c r="R111" s="234">
        <v>31</v>
      </c>
      <c r="S111" s="234">
        <f t="shared" si="4"/>
        <v>2325</v>
      </c>
    </row>
    <row r="112" spans="1:19" x14ac:dyDescent="0.2">
      <c r="A112" s="229" t="s">
        <v>1633</v>
      </c>
      <c r="B112" s="230" t="s">
        <v>235</v>
      </c>
      <c r="C112" s="231" t="s">
        <v>98</v>
      </c>
      <c r="D112" s="231"/>
      <c r="E112" s="231"/>
      <c r="F112" s="231">
        <v>8</v>
      </c>
      <c r="G112" s="231">
        <v>2</v>
      </c>
      <c r="H112" s="231">
        <v>0</v>
      </c>
      <c r="I112" s="231"/>
      <c r="J112" s="231">
        <v>30</v>
      </c>
      <c r="K112" s="231"/>
      <c r="L112" s="231"/>
      <c r="M112" s="231"/>
      <c r="N112" s="231"/>
      <c r="O112" s="231">
        <f t="shared" si="5"/>
        <v>40</v>
      </c>
      <c r="P112" s="232" t="s">
        <v>506</v>
      </c>
      <c r="Q112" s="233" t="s">
        <v>1241</v>
      </c>
      <c r="R112" s="234">
        <v>34</v>
      </c>
      <c r="S112" s="234">
        <f t="shared" si="4"/>
        <v>1360</v>
      </c>
    </row>
    <row r="113" spans="1:19" x14ac:dyDescent="0.2">
      <c r="A113" s="229" t="s">
        <v>1633</v>
      </c>
      <c r="B113" s="230" t="s">
        <v>236</v>
      </c>
      <c r="C113" s="231" t="s">
        <v>98</v>
      </c>
      <c r="D113" s="231"/>
      <c r="E113" s="231"/>
      <c r="F113" s="231">
        <v>10</v>
      </c>
      <c r="G113" s="231">
        <v>2</v>
      </c>
      <c r="H113" s="231">
        <v>0</v>
      </c>
      <c r="I113" s="231"/>
      <c r="J113" s="231">
        <v>35</v>
      </c>
      <c r="K113" s="231"/>
      <c r="L113" s="231"/>
      <c r="M113" s="231"/>
      <c r="N113" s="231"/>
      <c r="O113" s="231">
        <f t="shared" si="5"/>
        <v>47</v>
      </c>
      <c r="P113" s="232" t="s">
        <v>506</v>
      </c>
      <c r="Q113" s="233" t="s">
        <v>1241</v>
      </c>
      <c r="R113" s="234">
        <v>35.9</v>
      </c>
      <c r="S113" s="234">
        <f t="shared" si="4"/>
        <v>1687.3</v>
      </c>
    </row>
    <row r="114" spans="1:19" x14ac:dyDescent="0.2">
      <c r="A114" s="229" t="s">
        <v>1633</v>
      </c>
      <c r="B114" s="230" t="s">
        <v>48</v>
      </c>
      <c r="C114" s="231" t="s">
        <v>98</v>
      </c>
      <c r="D114" s="231"/>
      <c r="E114" s="231"/>
      <c r="F114" s="231">
        <v>30</v>
      </c>
      <c r="G114" s="231">
        <v>0</v>
      </c>
      <c r="H114" s="231">
        <v>1</v>
      </c>
      <c r="I114" s="231"/>
      <c r="J114" s="231">
        <v>10</v>
      </c>
      <c r="K114" s="231"/>
      <c r="L114" s="231"/>
      <c r="M114" s="231"/>
      <c r="N114" s="231"/>
      <c r="O114" s="231">
        <f t="shared" si="5"/>
        <v>41</v>
      </c>
      <c r="P114" s="232" t="s">
        <v>506</v>
      </c>
      <c r="Q114" s="233" t="s">
        <v>1241</v>
      </c>
      <c r="R114" s="234">
        <v>5.9</v>
      </c>
      <c r="S114" s="234">
        <f t="shared" si="4"/>
        <v>241.9</v>
      </c>
    </row>
    <row r="115" spans="1:19" x14ac:dyDescent="0.2">
      <c r="A115" s="229" t="s">
        <v>1633</v>
      </c>
      <c r="B115" s="230" t="s">
        <v>237</v>
      </c>
      <c r="C115" s="231" t="s">
        <v>98</v>
      </c>
      <c r="D115" s="231"/>
      <c r="E115" s="231"/>
      <c r="F115" s="231">
        <v>0</v>
      </c>
      <c r="G115" s="231">
        <v>25</v>
      </c>
      <c r="H115" s="231">
        <v>0</v>
      </c>
      <c r="I115" s="231"/>
      <c r="J115" s="231">
        <v>50</v>
      </c>
      <c r="K115" s="231"/>
      <c r="L115" s="231"/>
      <c r="M115" s="231"/>
      <c r="N115" s="231"/>
      <c r="O115" s="231">
        <f t="shared" si="5"/>
        <v>75</v>
      </c>
      <c r="P115" s="232" t="s">
        <v>506</v>
      </c>
      <c r="Q115" s="233" t="s">
        <v>1241</v>
      </c>
      <c r="R115" s="234">
        <v>64.599999999999994</v>
      </c>
      <c r="S115" s="234">
        <f t="shared" si="4"/>
        <v>4845</v>
      </c>
    </row>
    <row r="116" spans="1:19" x14ac:dyDescent="0.2">
      <c r="A116" s="229" t="s">
        <v>1633</v>
      </c>
      <c r="B116" s="230" t="s">
        <v>49</v>
      </c>
      <c r="C116" s="231" t="s">
        <v>98</v>
      </c>
      <c r="D116" s="231"/>
      <c r="E116" s="231"/>
      <c r="F116" s="231">
        <v>5</v>
      </c>
      <c r="G116" s="231">
        <v>0</v>
      </c>
      <c r="H116" s="231">
        <v>0</v>
      </c>
      <c r="I116" s="231"/>
      <c r="J116" s="231">
        <v>10</v>
      </c>
      <c r="K116" s="231"/>
      <c r="L116" s="231"/>
      <c r="M116" s="231"/>
      <c r="N116" s="231"/>
      <c r="O116" s="231">
        <f t="shared" si="5"/>
        <v>15</v>
      </c>
      <c r="P116" s="232" t="s">
        <v>506</v>
      </c>
      <c r="Q116" s="233" t="s">
        <v>1241</v>
      </c>
      <c r="R116" s="234">
        <v>666.88</v>
      </c>
      <c r="S116" s="234">
        <f t="shared" si="4"/>
        <v>10003.200000000001</v>
      </c>
    </row>
    <row r="117" spans="1:19" x14ac:dyDescent="0.2">
      <c r="A117" s="229" t="s">
        <v>1633</v>
      </c>
      <c r="B117" s="230" t="s">
        <v>50</v>
      </c>
      <c r="C117" s="231" t="s">
        <v>101</v>
      </c>
      <c r="D117" s="231"/>
      <c r="E117" s="231"/>
      <c r="F117" s="231">
        <v>50</v>
      </c>
      <c r="G117" s="231">
        <v>100</v>
      </c>
      <c r="H117" s="231">
        <v>2</v>
      </c>
      <c r="I117" s="231"/>
      <c r="J117" s="231">
        <v>210</v>
      </c>
      <c r="K117" s="231"/>
      <c r="L117" s="231"/>
      <c r="M117" s="231"/>
      <c r="N117" s="231"/>
      <c r="O117" s="231">
        <f t="shared" si="5"/>
        <v>362</v>
      </c>
      <c r="P117" s="232" t="s">
        <v>506</v>
      </c>
      <c r="Q117" s="233" t="s">
        <v>1241</v>
      </c>
      <c r="R117" s="234">
        <v>2.4</v>
      </c>
      <c r="S117" s="234">
        <f t="shared" si="4"/>
        <v>868.8</v>
      </c>
    </row>
    <row r="118" spans="1:19" x14ac:dyDescent="0.2">
      <c r="A118" s="229" t="s">
        <v>1633</v>
      </c>
      <c r="B118" s="230" t="s">
        <v>238</v>
      </c>
      <c r="C118" s="231" t="s">
        <v>98</v>
      </c>
      <c r="D118" s="231"/>
      <c r="E118" s="231"/>
      <c r="F118" s="231">
        <v>40</v>
      </c>
      <c r="G118" s="231">
        <v>50</v>
      </c>
      <c r="H118" s="231">
        <v>5</v>
      </c>
      <c r="I118" s="231"/>
      <c r="J118" s="231">
        <v>20</v>
      </c>
      <c r="K118" s="231"/>
      <c r="L118" s="231"/>
      <c r="M118" s="231"/>
      <c r="N118" s="231"/>
      <c r="O118" s="231">
        <f t="shared" si="5"/>
        <v>115</v>
      </c>
      <c r="P118" s="232" t="s">
        <v>506</v>
      </c>
      <c r="Q118" s="233" t="s">
        <v>1241</v>
      </c>
      <c r="R118" s="234">
        <v>2</v>
      </c>
      <c r="S118" s="234">
        <f t="shared" si="4"/>
        <v>230</v>
      </c>
    </row>
    <row r="119" spans="1:19" x14ac:dyDescent="0.2">
      <c r="A119" s="229" t="s">
        <v>1633</v>
      </c>
      <c r="B119" s="230" t="s">
        <v>239</v>
      </c>
      <c r="C119" s="231" t="s">
        <v>98</v>
      </c>
      <c r="D119" s="231"/>
      <c r="E119" s="231"/>
      <c r="F119" s="231">
        <v>10</v>
      </c>
      <c r="G119" s="231">
        <v>100</v>
      </c>
      <c r="H119" s="231">
        <v>10</v>
      </c>
      <c r="I119" s="231"/>
      <c r="J119" s="231">
        <v>100</v>
      </c>
      <c r="K119" s="231"/>
      <c r="L119" s="231"/>
      <c r="M119" s="231"/>
      <c r="N119" s="231"/>
      <c r="O119" s="231">
        <f t="shared" si="5"/>
        <v>220</v>
      </c>
      <c r="P119" s="232" t="s">
        <v>506</v>
      </c>
      <c r="Q119" s="233" t="s">
        <v>1241</v>
      </c>
      <c r="R119" s="234">
        <v>14.85</v>
      </c>
      <c r="S119" s="234">
        <f t="shared" si="4"/>
        <v>3267</v>
      </c>
    </row>
    <row r="120" spans="1:19" x14ac:dyDescent="0.2">
      <c r="A120" s="229" t="s">
        <v>1633</v>
      </c>
      <c r="B120" s="230" t="s">
        <v>240</v>
      </c>
      <c r="C120" s="231" t="s">
        <v>98</v>
      </c>
      <c r="D120" s="231"/>
      <c r="E120" s="231"/>
      <c r="F120" s="231">
        <v>5</v>
      </c>
      <c r="G120" s="231">
        <v>0</v>
      </c>
      <c r="H120" s="231">
        <v>0</v>
      </c>
      <c r="I120" s="231"/>
      <c r="J120" s="231">
        <v>15</v>
      </c>
      <c r="K120" s="231"/>
      <c r="L120" s="231"/>
      <c r="M120" s="231"/>
      <c r="N120" s="231"/>
      <c r="O120" s="231">
        <f t="shared" si="5"/>
        <v>20</v>
      </c>
      <c r="P120" s="232" t="s">
        <v>506</v>
      </c>
      <c r="Q120" s="233" t="s">
        <v>1241</v>
      </c>
      <c r="R120" s="234">
        <v>14.8</v>
      </c>
      <c r="S120" s="234">
        <f t="shared" si="4"/>
        <v>296</v>
      </c>
    </row>
    <row r="121" spans="1:19" x14ac:dyDescent="0.2">
      <c r="A121" s="229" t="s">
        <v>1633</v>
      </c>
      <c r="B121" s="230" t="s">
        <v>95</v>
      </c>
      <c r="C121" s="231" t="s">
        <v>1308</v>
      </c>
      <c r="D121" s="231"/>
      <c r="E121" s="231"/>
      <c r="F121" s="231">
        <v>30</v>
      </c>
      <c r="G121" s="231">
        <v>25</v>
      </c>
      <c r="H121" s="231">
        <v>0</v>
      </c>
      <c r="I121" s="231"/>
      <c r="J121" s="231">
        <v>380</v>
      </c>
      <c r="K121" s="231"/>
      <c r="L121" s="231"/>
      <c r="M121" s="231"/>
      <c r="N121" s="231"/>
      <c r="O121" s="231">
        <f t="shared" si="5"/>
        <v>435</v>
      </c>
      <c r="P121" s="232" t="s">
        <v>506</v>
      </c>
      <c r="Q121" s="233" t="s">
        <v>1240</v>
      </c>
      <c r="R121" s="234">
        <v>455.35</v>
      </c>
      <c r="S121" s="234">
        <f t="shared" si="4"/>
        <v>198077.25</v>
      </c>
    </row>
    <row r="122" spans="1:19" x14ac:dyDescent="0.2">
      <c r="A122" s="229" t="s">
        <v>1633</v>
      </c>
      <c r="B122" s="230" t="s">
        <v>51</v>
      </c>
      <c r="C122" s="231" t="s">
        <v>98</v>
      </c>
      <c r="D122" s="231"/>
      <c r="E122" s="231"/>
      <c r="F122" s="231">
        <v>10</v>
      </c>
      <c r="G122" s="231">
        <v>10</v>
      </c>
      <c r="H122" s="231">
        <v>0</v>
      </c>
      <c r="I122" s="231"/>
      <c r="J122" s="231">
        <v>35</v>
      </c>
      <c r="K122" s="231"/>
      <c r="L122" s="231"/>
      <c r="M122" s="231"/>
      <c r="N122" s="231"/>
      <c r="O122" s="231">
        <f t="shared" si="5"/>
        <v>55</v>
      </c>
      <c r="P122" s="232" t="s">
        <v>506</v>
      </c>
      <c r="Q122" s="233" t="s">
        <v>1241</v>
      </c>
      <c r="R122" s="234">
        <v>27</v>
      </c>
      <c r="S122" s="234">
        <f t="shared" si="4"/>
        <v>1485</v>
      </c>
    </row>
    <row r="123" spans="1:19" x14ac:dyDescent="0.2">
      <c r="A123" s="229" t="s">
        <v>1633</v>
      </c>
      <c r="B123" s="230" t="s">
        <v>52</v>
      </c>
      <c r="C123" s="231" t="s">
        <v>98</v>
      </c>
      <c r="D123" s="231"/>
      <c r="E123" s="231"/>
      <c r="F123" s="231">
        <v>20</v>
      </c>
      <c r="G123" s="231">
        <v>100</v>
      </c>
      <c r="H123" s="231">
        <v>5</v>
      </c>
      <c r="I123" s="231"/>
      <c r="J123" s="231">
        <v>80</v>
      </c>
      <c r="K123" s="231"/>
      <c r="L123" s="231"/>
      <c r="M123" s="231"/>
      <c r="N123" s="231"/>
      <c r="O123" s="231">
        <f t="shared" si="5"/>
        <v>205</v>
      </c>
      <c r="P123" s="232" t="s">
        <v>506</v>
      </c>
      <c r="Q123" s="233" t="s">
        <v>1241</v>
      </c>
      <c r="R123" s="234">
        <v>43.5</v>
      </c>
      <c r="S123" s="234">
        <f t="shared" si="4"/>
        <v>8917.5</v>
      </c>
    </row>
    <row r="124" spans="1:19" x14ac:dyDescent="0.2">
      <c r="A124" s="229" t="s">
        <v>1633</v>
      </c>
      <c r="B124" s="230" t="s">
        <v>53</v>
      </c>
      <c r="C124" s="231" t="s">
        <v>98</v>
      </c>
      <c r="D124" s="231"/>
      <c r="E124" s="231"/>
      <c r="F124" s="231">
        <v>20</v>
      </c>
      <c r="G124" s="231">
        <v>100</v>
      </c>
      <c r="H124" s="231">
        <v>5</v>
      </c>
      <c r="I124" s="231"/>
      <c r="J124" s="231">
        <v>80</v>
      </c>
      <c r="K124" s="231"/>
      <c r="L124" s="231"/>
      <c r="M124" s="231"/>
      <c r="N124" s="231"/>
      <c r="O124" s="231">
        <f t="shared" si="5"/>
        <v>205</v>
      </c>
      <c r="P124" s="232" t="s">
        <v>506</v>
      </c>
      <c r="Q124" s="233" t="s">
        <v>1241</v>
      </c>
      <c r="R124" s="234">
        <v>32.76</v>
      </c>
      <c r="S124" s="234">
        <f t="shared" si="4"/>
        <v>6715.7999999999993</v>
      </c>
    </row>
    <row r="125" spans="1:19" x14ac:dyDescent="0.2">
      <c r="A125" s="229" t="s">
        <v>1633</v>
      </c>
      <c r="B125" s="230" t="s">
        <v>241</v>
      </c>
      <c r="C125" s="231" t="s">
        <v>98</v>
      </c>
      <c r="D125" s="231"/>
      <c r="E125" s="231"/>
      <c r="F125" s="231">
        <v>0</v>
      </c>
      <c r="G125" s="231">
        <v>5</v>
      </c>
      <c r="H125" s="231">
        <v>0</v>
      </c>
      <c r="I125" s="231"/>
      <c r="J125" s="231">
        <v>0</v>
      </c>
      <c r="K125" s="231"/>
      <c r="L125" s="231"/>
      <c r="M125" s="231"/>
      <c r="N125" s="231"/>
      <c r="O125" s="231">
        <f t="shared" si="5"/>
        <v>5</v>
      </c>
      <c r="P125" s="232" t="s">
        <v>506</v>
      </c>
      <c r="Q125" s="233" t="s">
        <v>1241</v>
      </c>
      <c r="R125" s="234">
        <v>25.2</v>
      </c>
      <c r="S125" s="234">
        <f t="shared" si="4"/>
        <v>126</v>
      </c>
    </row>
    <row r="126" spans="1:19" x14ac:dyDescent="0.2">
      <c r="A126" s="229" t="s">
        <v>1633</v>
      </c>
      <c r="B126" s="230" t="s">
        <v>242</v>
      </c>
      <c r="C126" s="231" t="s">
        <v>98</v>
      </c>
      <c r="D126" s="231"/>
      <c r="E126" s="231"/>
      <c r="F126" s="231">
        <v>10</v>
      </c>
      <c r="G126" s="231">
        <v>25</v>
      </c>
      <c r="H126" s="231">
        <v>3</v>
      </c>
      <c r="I126" s="231"/>
      <c r="J126" s="231">
        <v>20</v>
      </c>
      <c r="K126" s="231"/>
      <c r="L126" s="231"/>
      <c r="M126" s="231"/>
      <c r="N126" s="231"/>
      <c r="O126" s="231">
        <f t="shared" si="5"/>
        <v>58</v>
      </c>
      <c r="P126" s="232" t="s">
        <v>506</v>
      </c>
      <c r="Q126" s="233" t="s">
        <v>1241</v>
      </c>
      <c r="R126" s="234">
        <v>390</v>
      </c>
      <c r="S126" s="234">
        <f t="shared" si="4"/>
        <v>22620</v>
      </c>
    </row>
    <row r="127" spans="1:19" x14ac:dyDescent="0.2">
      <c r="A127" s="229" t="s">
        <v>1633</v>
      </c>
      <c r="B127" s="230" t="s">
        <v>243</v>
      </c>
      <c r="C127" s="231" t="s">
        <v>1309</v>
      </c>
      <c r="D127" s="231"/>
      <c r="E127" s="231"/>
      <c r="F127" s="231">
        <v>5</v>
      </c>
      <c r="G127" s="231">
        <v>50</v>
      </c>
      <c r="H127" s="231">
        <v>0</v>
      </c>
      <c r="I127" s="231"/>
      <c r="J127" s="231">
        <v>10</v>
      </c>
      <c r="K127" s="231"/>
      <c r="L127" s="231"/>
      <c r="M127" s="231"/>
      <c r="N127" s="231"/>
      <c r="O127" s="231">
        <f t="shared" si="5"/>
        <v>65</v>
      </c>
      <c r="P127" s="232" t="s">
        <v>506</v>
      </c>
      <c r="Q127" s="233" t="s">
        <v>1241</v>
      </c>
      <c r="R127" s="234">
        <v>8</v>
      </c>
      <c r="S127" s="234">
        <f t="shared" si="4"/>
        <v>520</v>
      </c>
    </row>
    <row r="128" spans="1:19" x14ac:dyDescent="0.2">
      <c r="A128" s="229" t="s">
        <v>1633</v>
      </c>
      <c r="B128" s="230" t="s">
        <v>244</v>
      </c>
      <c r="C128" s="231" t="s">
        <v>1309</v>
      </c>
      <c r="D128" s="231"/>
      <c r="E128" s="231"/>
      <c r="F128" s="231">
        <v>10</v>
      </c>
      <c r="G128" s="231">
        <v>25</v>
      </c>
      <c r="H128" s="231">
        <v>1</v>
      </c>
      <c r="I128" s="231"/>
      <c r="J128" s="231">
        <v>40</v>
      </c>
      <c r="K128" s="231"/>
      <c r="L128" s="231"/>
      <c r="M128" s="231"/>
      <c r="N128" s="231"/>
      <c r="O128" s="231">
        <f t="shared" si="5"/>
        <v>76</v>
      </c>
      <c r="P128" s="232" t="s">
        <v>506</v>
      </c>
      <c r="Q128" s="233" t="s">
        <v>1241</v>
      </c>
      <c r="R128" s="234">
        <v>340</v>
      </c>
      <c r="S128" s="234">
        <f t="shared" si="4"/>
        <v>25840</v>
      </c>
    </row>
    <row r="129" spans="1:19" x14ac:dyDescent="0.2">
      <c r="A129" s="229" t="s">
        <v>1633</v>
      </c>
      <c r="B129" s="230" t="s">
        <v>245</v>
      </c>
      <c r="C129" s="231" t="s">
        <v>1309</v>
      </c>
      <c r="D129" s="231"/>
      <c r="E129" s="231"/>
      <c r="F129" s="231">
        <v>20</v>
      </c>
      <c r="G129" s="231">
        <v>25</v>
      </c>
      <c r="H129" s="231">
        <v>1</v>
      </c>
      <c r="I129" s="231"/>
      <c r="J129" s="231">
        <v>80</v>
      </c>
      <c r="K129" s="231"/>
      <c r="L129" s="231"/>
      <c r="M129" s="231"/>
      <c r="N129" s="231"/>
      <c r="O129" s="231">
        <f t="shared" si="5"/>
        <v>126</v>
      </c>
      <c r="P129" s="232" t="s">
        <v>506</v>
      </c>
      <c r="Q129" s="233" t="s">
        <v>1241</v>
      </c>
      <c r="R129" s="234">
        <v>134.97999999999999</v>
      </c>
      <c r="S129" s="234">
        <f t="shared" si="4"/>
        <v>17007.48</v>
      </c>
    </row>
    <row r="130" spans="1:19" x14ac:dyDescent="0.2">
      <c r="A130" s="229" t="s">
        <v>1633</v>
      </c>
      <c r="B130" s="230" t="s">
        <v>246</v>
      </c>
      <c r="C130" s="231" t="s">
        <v>1304</v>
      </c>
      <c r="D130" s="231"/>
      <c r="E130" s="231"/>
      <c r="F130" s="231">
        <v>850</v>
      </c>
      <c r="G130" s="231">
        <v>1000</v>
      </c>
      <c r="H130" s="231">
        <v>5</v>
      </c>
      <c r="I130" s="231"/>
      <c r="J130" s="231">
        <v>4000</v>
      </c>
      <c r="K130" s="231"/>
      <c r="L130" s="231"/>
      <c r="M130" s="231"/>
      <c r="N130" s="231"/>
      <c r="O130" s="231">
        <f t="shared" si="5"/>
        <v>5855</v>
      </c>
      <c r="P130" s="232" t="s">
        <v>506</v>
      </c>
      <c r="Q130" s="233" t="s">
        <v>1241</v>
      </c>
      <c r="R130" s="234">
        <v>0.97</v>
      </c>
      <c r="S130" s="234">
        <f t="shared" si="4"/>
        <v>5679.3499999999995</v>
      </c>
    </row>
    <row r="131" spans="1:19" x14ac:dyDescent="0.2">
      <c r="A131" s="229" t="s">
        <v>1633</v>
      </c>
      <c r="B131" s="230" t="s">
        <v>247</v>
      </c>
      <c r="C131" s="231" t="s">
        <v>1304</v>
      </c>
      <c r="D131" s="231"/>
      <c r="E131" s="231"/>
      <c r="F131" s="231">
        <v>660</v>
      </c>
      <c r="G131" s="231">
        <v>1000</v>
      </c>
      <c r="H131" s="231">
        <v>5</v>
      </c>
      <c r="I131" s="231"/>
      <c r="J131" s="231">
        <v>3000</v>
      </c>
      <c r="K131" s="231"/>
      <c r="L131" s="231"/>
      <c r="M131" s="231"/>
      <c r="N131" s="231"/>
      <c r="O131" s="231">
        <f t="shared" si="5"/>
        <v>4665</v>
      </c>
      <c r="P131" s="232" t="s">
        <v>506</v>
      </c>
      <c r="Q131" s="233" t="s">
        <v>1241</v>
      </c>
      <c r="R131" s="234">
        <v>1.5</v>
      </c>
      <c r="S131" s="234">
        <f t="shared" si="4"/>
        <v>6997.5</v>
      </c>
    </row>
    <row r="132" spans="1:19" x14ac:dyDescent="0.2">
      <c r="A132" s="229" t="s">
        <v>1633</v>
      </c>
      <c r="B132" s="230" t="s">
        <v>248</v>
      </c>
      <c r="C132" s="231" t="s">
        <v>1304</v>
      </c>
      <c r="D132" s="231"/>
      <c r="E132" s="231"/>
      <c r="F132" s="231">
        <v>660</v>
      </c>
      <c r="G132" s="231">
        <v>1000</v>
      </c>
      <c r="H132" s="231">
        <v>5</v>
      </c>
      <c r="I132" s="231"/>
      <c r="J132" s="231">
        <v>3000</v>
      </c>
      <c r="K132" s="231"/>
      <c r="L132" s="231"/>
      <c r="M132" s="231"/>
      <c r="N132" s="231"/>
      <c r="O132" s="231">
        <f t="shared" si="5"/>
        <v>4665</v>
      </c>
      <c r="P132" s="232" t="s">
        <v>506</v>
      </c>
      <c r="Q132" s="233" t="s">
        <v>1241</v>
      </c>
      <c r="R132" s="234">
        <v>2.67</v>
      </c>
      <c r="S132" s="234">
        <f t="shared" si="4"/>
        <v>12455.55</v>
      </c>
    </row>
    <row r="133" spans="1:19" x14ac:dyDescent="0.2">
      <c r="A133" s="229" t="s">
        <v>1633</v>
      </c>
      <c r="B133" s="230" t="s">
        <v>249</v>
      </c>
      <c r="C133" s="231" t="s">
        <v>1304</v>
      </c>
      <c r="D133" s="231"/>
      <c r="E133" s="231"/>
      <c r="F133" s="231">
        <v>660</v>
      </c>
      <c r="G133" s="231">
        <v>1000</v>
      </c>
      <c r="H133" s="231">
        <v>5</v>
      </c>
      <c r="I133" s="231"/>
      <c r="J133" s="231">
        <v>3000</v>
      </c>
      <c r="K133" s="231"/>
      <c r="L133" s="231"/>
      <c r="M133" s="231"/>
      <c r="N133" s="231"/>
      <c r="O133" s="231">
        <f t="shared" si="5"/>
        <v>4665</v>
      </c>
      <c r="P133" s="232" t="s">
        <v>506</v>
      </c>
      <c r="Q133" s="233" t="s">
        <v>1240</v>
      </c>
      <c r="R133" s="234">
        <v>3.48</v>
      </c>
      <c r="S133" s="234">
        <f t="shared" si="4"/>
        <v>16234.2</v>
      </c>
    </row>
    <row r="134" spans="1:19" x14ac:dyDescent="0.2">
      <c r="A134" s="229" t="s">
        <v>1633</v>
      </c>
      <c r="B134" s="230" t="s">
        <v>54</v>
      </c>
      <c r="C134" s="231" t="s">
        <v>98</v>
      </c>
      <c r="D134" s="231"/>
      <c r="E134" s="231"/>
      <c r="F134" s="231">
        <v>30</v>
      </c>
      <c r="G134" s="231">
        <v>10</v>
      </c>
      <c r="H134" s="231">
        <v>2</v>
      </c>
      <c r="I134" s="231"/>
      <c r="J134" s="231">
        <v>300</v>
      </c>
      <c r="K134" s="231"/>
      <c r="L134" s="231"/>
      <c r="M134" s="231"/>
      <c r="N134" s="231"/>
      <c r="O134" s="231">
        <f t="shared" si="5"/>
        <v>342</v>
      </c>
      <c r="P134" s="232" t="s">
        <v>506</v>
      </c>
      <c r="Q134" s="233" t="s">
        <v>1241</v>
      </c>
      <c r="R134" s="234">
        <v>3.83</v>
      </c>
      <c r="S134" s="234">
        <f t="shared" si="4"/>
        <v>1309.8600000000001</v>
      </c>
    </row>
    <row r="135" spans="1:19" x14ac:dyDescent="0.2">
      <c r="A135" s="229" t="s">
        <v>1633</v>
      </c>
      <c r="B135" s="230" t="s">
        <v>55</v>
      </c>
      <c r="C135" s="231" t="s">
        <v>98</v>
      </c>
      <c r="D135" s="231"/>
      <c r="E135" s="231"/>
      <c r="F135" s="231">
        <v>30</v>
      </c>
      <c r="G135" s="231">
        <v>10</v>
      </c>
      <c r="H135" s="231">
        <v>2</v>
      </c>
      <c r="I135" s="231"/>
      <c r="J135" s="231">
        <v>115</v>
      </c>
      <c r="K135" s="231"/>
      <c r="L135" s="231"/>
      <c r="M135" s="231"/>
      <c r="N135" s="231"/>
      <c r="O135" s="231">
        <f t="shared" si="5"/>
        <v>157</v>
      </c>
      <c r="P135" s="232" t="s">
        <v>506</v>
      </c>
      <c r="Q135" s="233" t="s">
        <v>1241</v>
      </c>
      <c r="R135" s="234">
        <v>9.1</v>
      </c>
      <c r="S135" s="234">
        <f t="shared" si="4"/>
        <v>1428.7</v>
      </c>
    </row>
    <row r="136" spans="1:19" x14ac:dyDescent="0.2">
      <c r="A136" s="229" t="s">
        <v>1633</v>
      </c>
      <c r="B136" s="230" t="s">
        <v>250</v>
      </c>
      <c r="C136" s="231" t="s">
        <v>98</v>
      </c>
      <c r="D136" s="231"/>
      <c r="E136" s="231"/>
      <c r="F136" s="231">
        <v>50</v>
      </c>
      <c r="G136" s="231">
        <v>10</v>
      </c>
      <c r="H136" s="231">
        <v>2</v>
      </c>
      <c r="I136" s="231"/>
      <c r="J136" s="231">
        <v>20</v>
      </c>
      <c r="K136" s="231"/>
      <c r="L136" s="231"/>
      <c r="M136" s="231"/>
      <c r="N136" s="231"/>
      <c r="O136" s="231">
        <f t="shared" si="5"/>
        <v>82</v>
      </c>
      <c r="P136" s="232" t="s">
        <v>506</v>
      </c>
      <c r="Q136" s="233" t="s">
        <v>1241</v>
      </c>
      <c r="R136" s="234">
        <v>9.1</v>
      </c>
      <c r="S136" s="234">
        <f t="shared" si="4"/>
        <v>746.19999999999993</v>
      </c>
    </row>
    <row r="137" spans="1:19" x14ac:dyDescent="0.2">
      <c r="A137" s="229" t="s">
        <v>1633</v>
      </c>
      <c r="B137" s="230" t="s">
        <v>251</v>
      </c>
      <c r="C137" s="231" t="s">
        <v>98</v>
      </c>
      <c r="D137" s="231"/>
      <c r="E137" s="231"/>
      <c r="F137" s="231">
        <v>100</v>
      </c>
      <c r="G137" s="231">
        <v>100</v>
      </c>
      <c r="H137" s="231">
        <v>5</v>
      </c>
      <c r="I137" s="231"/>
      <c r="J137" s="231">
        <v>200</v>
      </c>
      <c r="K137" s="231"/>
      <c r="L137" s="231"/>
      <c r="M137" s="231"/>
      <c r="N137" s="231"/>
      <c r="O137" s="231">
        <f t="shared" si="5"/>
        <v>405</v>
      </c>
      <c r="P137" s="232" t="s">
        <v>506</v>
      </c>
      <c r="Q137" s="233" t="s">
        <v>1241</v>
      </c>
      <c r="R137" s="234">
        <v>5</v>
      </c>
      <c r="S137" s="234">
        <f t="shared" ref="S137:S200" si="6">O137*R137</f>
        <v>2025</v>
      </c>
    </row>
    <row r="138" spans="1:19" x14ac:dyDescent="0.2">
      <c r="A138" s="229" t="s">
        <v>1633</v>
      </c>
      <c r="B138" s="230" t="s">
        <v>252</v>
      </c>
      <c r="C138" s="231" t="s">
        <v>98</v>
      </c>
      <c r="D138" s="231"/>
      <c r="E138" s="231"/>
      <c r="F138" s="231">
        <v>20</v>
      </c>
      <c r="G138" s="231">
        <v>10</v>
      </c>
      <c r="H138" s="231">
        <v>0</v>
      </c>
      <c r="I138" s="231"/>
      <c r="J138" s="231">
        <v>20</v>
      </c>
      <c r="K138" s="231"/>
      <c r="L138" s="231"/>
      <c r="M138" s="231"/>
      <c r="N138" s="231"/>
      <c r="O138" s="231">
        <f t="shared" si="5"/>
        <v>50</v>
      </c>
      <c r="P138" s="232" t="s">
        <v>506</v>
      </c>
      <c r="Q138" s="233" t="s">
        <v>1241</v>
      </c>
      <c r="R138" s="234">
        <v>8</v>
      </c>
      <c r="S138" s="234">
        <f t="shared" si="6"/>
        <v>400</v>
      </c>
    </row>
    <row r="139" spans="1:19" x14ac:dyDescent="0.2">
      <c r="A139" s="229" t="s">
        <v>1633</v>
      </c>
      <c r="B139" s="230" t="s">
        <v>253</v>
      </c>
      <c r="C139" s="231" t="s">
        <v>98</v>
      </c>
      <c r="D139" s="231"/>
      <c r="E139" s="231"/>
      <c r="F139" s="231">
        <v>65</v>
      </c>
      <c r="G139" s="231">
        <v>100</v>
      </c>
      <c r="H139" s="231">
        <v>5</v>
      </c>
      <c r="I139" s="231"/>
      <c r="J139" s="231">
        <v>100</v>
      </c>
      <c r="K139" s="231"/>
      <c r="L139" s="231"/>
      <c r="M139" s="231"/>
      <c r="N139" s="231"/>
      <c r="O139" s="231">
        <f t="shared" si="5"/>
        <v>270</v>
      </c>
      <c r="P139" s="232" t="s">
        <v>506</v>
      </c>
      <c r="Q139" s="233" t="s">
        <v>1241</v>
      </c>
      <c r="R139" s="234">
        <v>1.28</v>
      </c>
      <c r="S139" s="234">
        <f t="shared" si="6"/>
        <v>345.6</v>
      </c>
    </row>
    <row r="140" spans="1:19" x14ac:dyDescent="0.2">
      <c r="A140" s="229" t="s">
        <v>1633</v>
      </c>
      <c r="B140" s="230" t="s">
        <v>254</v>
      </c>
      <c r="C140" s="231" t="s">
        <v>1309</v>
      </c>
      <c r="D140" s="231"/>
      <c r="E140" s="231"/>
      <c r="F140" s="231">
        <v>50</v>
      </c>
      <c r="G140" s="231">
        <v>50</v>
      </c>
      <c r="H140" s="231">
        <v>0</v>
      </c>
      <c r="I140" s="231"/>
      <c r="J140" s="231">
        <v>500</v>
      </c>
      <c r="K140" s="231"/>
      <c r="L140" s="231"/>
      <c r="M140" s="231"/>
      <c r="N140" s="231"/>
      <c r="O140" s="231">
        <f t="shared" si="5"/>
        <v>600</v>
      </c>
      <c r="P140" s="232" t="s">
        <v>506</v>
      </c>
      <c r="Q140" s="233" t="s">
        <v>1241</v>
      </c>
      <c r="R140" s="234">
        <v>11.32</v>
      </c>
      <c r="S140" s="234">
        <f t="shared" si="6"/>
        <v>6792</v>
      </c>
    </row>
    <row r="141" spans="1:19" x14ac:dyDescent="0.2">
      <c r="A141" s="229" t="s">
        <v>1633</v>
      </c>
      <c r="B141" s="230" t="s">
        <v>56</v>
      </c>
      <c r="C141" s="231" t="s">
        <v>98</v>
      </c>
      <c r="D141" s="231"/>
      <c r="E141" s="231"/>
      <c r="F141" s="231">
        <v>8</v>
      </c>
      <c r="G141" s="231">
        <v>25</v>
      </c>
      <c r="H141" s="231">
        <v>0</v>
      </c>
      <c r="I141" s="231"/>
      <c r="J141" s="231">
        <v>30</v>
      </c>
      <c r="K141" s="231"/>
      <c r="L141" s="231"/>
      <c r="M141" s="231"/>
      <c r="N141" s="231"/>
      <c r="O141" s="231">
        <f t="shared" si="5"/>
        <v>63</v>
      </c>
      <c r="P141" s="232" t="s">
        <v>506</v>
      </c>
      <c r="Q141" s="233" t="s">
        <v>1241</v>
      </c>
      <c r="R141" s="234">
        <v>12</v>
      </c>
      <c r="S141" s="234">
        <f t="shared" si="6"/>
        <v>756</v>
      </c>
    </row>
    <row r="142" spans="1:19" x14ac:dyDescent="0.2">
      <c r="A142" s="229" t="s">
        <v>1633</v>
      </c>
      <c r="B142" s="230" t="s">
        <v>124</v>
      </c>
      <c r="C142" s="231" t="s">
        <v>1310</v>
      </c>
      <c r="D142" s="231"/>
      <c r="E142" s="231"/>
      <c r="F142" s="231">
        <v>50</v>
      </c>
      <c r="G142" s="231">
        <v>500</v>
      </c>
      <c r="H142" s="231">
        <v>50</v>
      </c>
      <c r="I142" s="231"/>
      <c r="J142" s="231">
        <v>1000</v>
      </c>
      <c r="K142" s="231"/>
      <c r="L142" s="231"/>
      <c r="M142" s="231"/>
      <c r="N142" s="231"/>
      <c r="O142" s="231">
        <f t="shared" si="5"/>
        <v>1600</v>
      </c>
      <c r="P142" s="232" t="s">
        <v>506</v>
      </c>
      <c r="Q142" s="233" t="s">
        <v>1241</v>
      </c>
      <c r="R142" s="234">
        <v>23.4</v>
      </c>
      <c r="S142" s="234">
        <f t="shared" si="6"/>
        <v>37440</v>
      </c>
    </row>
    <row r="143" spans="1:19" x14ac:dyDescent="0.2">
      <c r="A143" s="229" t="s">
        <v>1633</v>
      </c>
      <c r="B143" s="230" t="s">
        <v>255</v>
      </c>
      <c r="C143" s="231" t="s">
        <v>1310</v>
      </c>
      <c r="D143" s="231"/>
      <c r="E143" s="231"/>
      <c r="F143" s="231">
        <v>300</v>
      </c>
      <c r="G143" s="231">
        <v>500</v>
      </c>
      <c r="H143" s="231">
        <v>200</v>
      </c>
      <c r="I143" s="231"/>
      <c r="J143" s="231">
        <v>1000</v>
      </c>
      <c r="K143" s="231"/>
      <c r="L143" s="231"/>
      <c r="M143" s="231"/>
      <c r="N143" s="231"/>
      <c r="O143" s="231">
        <f t="shared" si="5"/>
        <v>2000</v>
      </c>
      <c r="P143" s="232" t="s">
        <v>506</v>
      </c>
      <c r="Q143" s="233" t="s">
        <v>1241</v>
      </c>
      <c r="R143" s="234">
        <v>17.899999999999999</v>
      </c>
      <c r="S143" s="234">
        <f t="shared" si="6"/>
        <v>35800</v>
      </c>
    </row>
    <row r="144" spans="1:19" x14ac:dyDescent="0.2">
      <c r="A144" s="229" t="s">
        <v>1633</v>
      </c>
      <c r="B144" s="230" t="s">
        <v>256</v>
      </c>
      <c r="C144" s="231" t="s">
        <v>98</v>
      </c>
      <c r="D144" s="231"/>
      <c r="E144" s="231"/>
      <c r="F144" s="231">
        <v>8</v>
      </c>
      <c r="G144" s="231">
        <v>10</v>
      </c>
      <c r="H144" s="231">
        <v>0</v>
      </c>
      <c r="I144" s="231"/>
      <c r="J144" s="231">
        <v>100</v>
      </c>
      <c r="K144" s="231"/>
      <c r="L144" s="231"/>
      <c r="M144" s="231"/>
      <c r="N144" s="231"/>
      <c r="O144" s="231">
        <f t="shared" si="5"/>
        <v>118</v>
      </c>
      <c r="P144" s="232" t="s">
        <v>506</v>
      </c>
      <c r="Q144" s="233" t="s">
        <v>1240</v>
      </c>
      <c r="R144" s="234">
        <v>1525</v>
      </c>
      <c r="S144" s="234">
        <f t="shared" si="6"/>
        <v>179950</v>
      </c>
    </row>
    <row r="145" spans="1:19" x14ac:dyDescent="0.2">
      <c r="A145" s="229" t="s">
        <v>1633</v>
      </c>
      <c r="B145" s="230" t="s">
        <v>257</v>
      </c>
      <c r="C145" s="231" t="s">
        <v>98</v>
      </c>
      <c r="D145" s="231"/>
      <c r="E145" s="231"/>
      <c r="F145" s="231">
        <v>70</v>
      </c>
      <c r="G145" s="231">
        <v>5</v>
      </c>
      <c r="H145" s="231">
        <v>1</v>
      </c>
      <c r="I145" s="231"/>
      <c r="J145" s="231">
        <v>310</v>
      </c>
      <c r="K145" s="231"/>
      <c r="L145" s="231"/>
      <c r="M145" s="231"/>
      <c r="N145" s="231"/>
      <c r="O145" s="231">
        <f t="shared" si="5"/>
        <v>386</v>
      </c>
      <c r="P145" s="232" t="s">
        <v>506</v>
      </c>
      <c r="Q145" s="233" t="s">
        <v>1241</v>
      </c>
      <c r="R145" s="234">
        <v>5</v>
      </c>
      <c r="S145" s="234">
        <f t="shared" si="6"/>
        <v>1930</v>
      </c>
    </row>
    <row r="146" spans="1:19" x14ac:dyDescent="0.2">
      <c r="A146" s="229" t="s">
        <v>1633</v>
      </c>
      <c r="B146" s="230" t="s">
        <v>125</v>
      </c>
      <c r="C146" s="231" t="s">
        <v>1306</v>
      </c>
      <c r="D146" s="231"/>
      <c r="E146" s="231"/>
      <c r="F146" s="231">
        <v>15</v>
      </c>
      <c r="G146" s="231">
        <v>100</v>
      </c>
      <c r="H146" s="231">
        <v>5</v>
      </c>
      <c r="I146" s="231"/>
      <c r="J146" s="231">
        <v>50</v>
      </c>
      <c r="K146" s="231"/>
      <c r="L146" s="231"/>
      <c r="M146" s="231"/>
      <c r="N146" s="231"/>
      <c r="O146" s="231">
        <f t="shared" si="5"/>
        <v>170</v>
      </c>
      <c r="P146" s="232" t="s">
        <v>506</v>
      </c>
      <c r="Q146" s="233" t="s">
        <v>1241</v>
      </c>
      <c r="R146" s="234">
        <v>25.5</v>
      </c>
      <c r="S146" s="234">
        <f t="shared" si="6"/>
        <v>4335</v>
      </c>
    </row>
    <row r="147" spans="1:19" x14ac:dyDescent="0.2">
      <c r="A147" s="229" t="s">
        <v>1633</v>
      </c>
      <c r="B147" s="230" t="s">
        <v>258</v>
      </c>
      <c r="C147" s="231" t="s">
        <v>98</v>
      </c>
      <c r="D147" s="231"/>
      <c r="E147" s="231"/>
      <c r="F147" s="231">
        <v>15</v>
      </c>
      <c r="G147" s="231">
        <v>25</v>
      </c>
      <c r="H147" s="231">
        <v>0</v>
      </c>
      <c r="I147" s="231"/>
      <c r="J147" s="231">
        <v>0</v>
      </c>
      <c r="K147" s="231"/>
      <c r="L147" s="231"/>
      <c r="M147" s="231"/>
      <c r="N147" s="231"/>
      <c r="O147" s="231">
        <f t="shared" si="5"/>
        <v>40</v>
      </c>
      <c r="P147" s="232" t="s">
        <v>506</v>
      </c>
      <c r="Q147" s="233" t="s">
        <v>1241</v>
      </c>
      <c r="R147" s="234">
        <v>21</v>
      </c>
      <c r="S147" s="234">
        <f t="shared" si="6"/>
        <v>840</v>
      </c>
    </row>
    <row r="148" spans="1:19" x14ac:dyDescent="0.2">
      <c r="A148" s="229" t="s">
        <v>1633</v>
      </c>
      <c r="B148" s="230" t="s">
        <v>57</v>
      </c>
      <c r="C148" s="231" t="s">
        <v>98</v>
      </c>
      <c r="D148" s="231"/>
      <c r="E148" s="231"/>
      <c r="F148" s="231">
        <v>30</v>
      </c>
      <c r="G148" s="231">
        <v>100</v>
      </c>
      <c r="H148" s="231">
        <v>0</v>
      </c>
      <c r="I148" s="231"/>
      <c r="J148" s="231">
        <v>110</v>
      </c>
      <c r="K148" s="231"/>
      <c r="L148" s="231"/>
      <c r="M148" s="231"/>
      <c r="N148" s="231"/>
      <c r="O148" s="231">
        <f t="shared" si="5"/>
        <v>240</v>
      </c>
      <c r="P148" s="232" t="s">
        <v>506</v>
      </c>
      <c r="Q148" s="233" t="s">
        <v>1241</v>
      </c>
      <c r="R148" s="234">
        <v>17.899999999999999</v>
      </c>
      <c r="S148" s="234">
        <f t="shared" si="6"/>
        <v>4296</v>
      </c>
    </row>
    <row r="149" spans="1:19" x14ac:dyDescent="0.2">
      <c r="A149" s="229" t="s">
        <v>1633</v>
      </c>
      <c r="B149" s="230" t="s">
        <v>259</v>
      </c>
      <c r="C149" s="231" t="s">
        <v>98</v>
      </c>
      <c r="D149" s="231"/>
      <c r="E149" s="231"/>
      <c r="F149" s="231">
        <v>20</v>
      </c>
      <c r="G149" s="231">
        <v>50</v>
      </c>
      <c r="H149" s="231">
        <v>5</v>
      </c>
      <c r="I149" s="231"/>
      <c r="J149" s="231">
        <v>50</v>
      </c>
      <c r="K149" s="231"/>
      <c r="L149" s="231"/>
      <c r="M149" s="231"/>
      <c r="N149" s="231"/>
      <c r="O149" s="231">
        <f t="shared" si="5"/>
        <v>125</v>
      </c>
      <c r="P149" s="232" t="s">
        <v>506</v>
      </c>
      <c r="Q149" s="233" t="s">
        <v>1241</v>
      </c>
      <c r="R149" s="234">
        <v>74.8</v>
      </c>
      <c r="S149" s="234">
        <f t="shared" si="6"/>
        <v>9350</v>
      </c>
    </row>
    <row r="150" spans="1:19" x14ac:dyDescent="0.2">
      <c r="A150" s="229" t="s">
        <v>1633</v>
      </c>
      <c r="B150" s="230" t="s">
        <v>58</v>
      </c>
      <c r="C150" s="231" t="s">
        <v>98</v>
      </c>
      <c r="D150" s="231"/>
      <c r="E150" s="231"/>
      <c r="F150" s="231">
        <v>45</v>
      </c>
      <c r="G150" s="231">
        <v>120</v>
      </c>
      <c r="H150" s="231">
        <v>3</v>
      </c>
      <c r="I150" s="231"/>
      <c r="J150" s="231">
        <v>170</v>
      </c>
      <c r="K150" s="231"/>
      <c r="L150" s="231"/>
      <c r="M150" s="231"/>
      <c r="N150" s="231"/>
      <c r="O150" s="231">
        <f t="shared" si="5"/>
        <v>338</v>
      </c>
      <c r="P150" s="232" t="s">
        <v>506</v>
      </c>
      <c r="Q150" s="233" t="s">
        <v>1241</v>
      </c>
      <c r="R150" s="234">
        <v>26.5</v>
      </c>
      <c r="S150" s="234">
        <f t="shared" si="6"/>
        <v>8957</v>
      </c>
    </row>
    <row r="151" spans="1:19" x14ac:dyDescent="0.2">
      <c r="A151" s="229" t="s">
        <v>1633</v>
      </c>
      <c r="B151" s="230" t="s">
        <v>260</v>
      </c>
      <c r="C151" s="231" t="s">
        <v>98</v>
      </c>
      <c r="D151" s="231"/>
      <c r="E151" s="231"/>
      <c r="F151" s="231">
        <v>80</v>
      </c>
      <c r="G151" s="231">
        <v>100</v>
      </c>
      <c r="H151" s="231">
        <v>10</v>
      </c>
      <c r="I151" s="231"/>
      <c r="J151" s="231">
        <v>0</v>
      </c>
      <c r="K151" s="231"/>
      <c r="L151" s="231"/>
      <c r="M151" s="231"/>
      <c r="N151" s="231"/>
      <c r="O151" s="231">
        <f t="shared" si="5"/>
        <v>190</v>
      </c>
      <c r="P151" s="232" t="s">
        <v>506</v>
      </c>
      <c r="Q151" s="233" t="s">
        <v>1241</v>
      </c>
      <c r="R151" s="234">
        <v>8</v>
      </c>
      <c r="S151" s="234">
        <f t="shared" si="6"/>
        <v>1520</v>
      </c>
    </row>
    <row r="152" spans="1:19" x14ac:dyDescent="0.2">
      <c r="A152" s="229" t="s">
        <v>1633</v>
      </c>
      <c r="B152" s="230" t="s">
        <v>261</v>
      </c>
      <c r="C152" s="231" t="s">
        <v>98</v>
      </c>
      <c r="D152" s="231"/>
      <c r="E152" s="231"/>
      <c r="F152" s="231">
        <v>20</v>
      </c>
      <c r="G152" s="231">
        <v>100</v>
      </c>
      <c r="H152" s="231">
        <v>10</v>
      </c>
      <c r="I152" s="231"/>
      <c r="J152" s="231">
        <v>0</v>
      </c>
      <c r="K152" s="231"/>
      <c r="L152" s="231"/>
      <c r="M152" s="231"/>
      <c r="N152" s="231"/>
      <c r="O152" s="231">
        <f t="shared" si="5"/>
        <v>130</v>
      </c>
      <c r="P152" s="232" t="s">
        <v>506</v>
      </c>
      <c r="Q152" s="233" t="s">
        <v>1241</v>
      </c>
      <c r="R152" s="234">
        <v>5.4</v>
      </c>
      <c r="S152" s="234">
        <f t="shared" si="6"/>
        <v>702</v>
      </c>
    </row>
    <row r="153" spans="1:19" x14ac:dyDescent="0.2">
      <c r="A153" s="229" t="s">
        <v>1633</v>
      </c>
      <c r="B153" s="230" t="s">
        <v>262</v>
      </c>
      <c r="C153" s="231" t="s">
        <v>98</v>
      </c>
      <c r="D153" s="231"/>
      <c r="E153" s="231"/>
      <c r="F153" s="231">
        <v>20</v>
      </c>
      <c r="G153" s="231">
        <v>100</v>
      </c>
      <c r="H153" s="231">
        <v>5</v>
      </c>
      <c r="I153" s="231"/>
      <c r="J153" s="231">
        <v>0</v>
      </c>
      <c r="K153" s="231"/>
      <c r="L153" s="231"/>
      <c r="M153" s="231"/>
      <c r="N153" s="231"/>
      <c r="O153" s="231">
        <f t="shared" si="5"/>
        <v>125</v>
      </c>
      <c r="P153" s="232" t="s">
        <v>506</v>
      </c>
      <c r="Q153" s="233" t="s">
        <v>1241</v>
      </c>
      <c r="R153" s="234">
        <v>8.5</v>
      </c>
      <c r="S153" s="234">
        <f t="shared" si="6"/>
        <v>1062.5</v>
      </c>
    </row>
    <row r="154" spans="1:19" x14ac:dyDescent="0.2">
      <c r="A154" s="229" t="s">
        <v>1633</v>
      </c>
      <c r="B154" s="230" t="s">
        <v>263</v>
      </c>
      <c r="C154" s="231" t="s">
        <v>98</v>
      </c>
      <c r="D154" s="231"/>
      <c r="E154" s="231"/>
      <c r="F154" s="231">
        <v>30</v>
      </c>
      <c r="G154" s="231">
        <v>100</v>
      </c>
      <c r="H154" s="231">
        <v>10</v>
      </c>
      <c r="I154" s="231"/>
      <c r="J154" s="231">
        <v>0</v>
      </c>
      <c r="K154" s="231"/>
      <c r="L154" s="231"/>
      <c r="M154" s="231"/>
      <c r="N154" s="231"/>
      <c r="O154" s="231">
        <f t="shared" si="5"/>
        <v>140</v>
      </c>
      <c r="P154" s="232" t="s">
        <v>506</v>
      </c>
      <c r="Q154" s="233" t="s">
        <v>1241</v>
      </c>
      <c r="R154" s="234">
        <v>3.8</v>
      </c>
      <c r="S154" s="234">
        <f t="shared" si="6"/>
        <v>532</v>
      </c>
    </row>
    <row r="155" spans="1:19" x14ac:dyDescent="0.2">
      <c r="A155" s="229" t="s">
        <v>1633</v>
      </c>
      <c r="B155" s="230" t="s">
        <v>264</v>
      </c>
      <c r="C155" s="231" t="s">
        <v>98</v>
      </c>
      <c r="D155" s="231"/>
      <c r="E155" s="231"/>
      <c r="F155" s="231">
        <v>30</v>
      </c>
      <c r="G155" s="231">
        <v>100</v>
      </c>
      <c r="H155" s="231">
        <v>5</v>
      </c>
      <c r="I155" s="231"/>
      <c r="J155" s="231">
        <v>0</v>
      </c>
      <c r="K155" s="231"/>
      <c r="L155" s="231"/>
      <c r="M155" s="231"/>
      <c r="N155" s="231"/>
      <c r="O155" s="231">
        <f t="shared" si="5"/>
        <v>135</v>
      </c>
      <c r="P155" s="232" t="s">
        <v>506</v>
      </c>
      <c r="Q155" s="233" t="s">
        <v>1241</v>
      </c>
      <c r="R155" s="234">
        <v>3.9</v>
      </c>
      <c r="S155" s="234">
        <f t="shared" si="6"/>
        <v>526.5</v>
      </c>
    </row>
    <row r="156" spans="1:19" x14ac:dyDescent="0.2">
      <c r="A156" s="229" t="s">
        <v>1633</v>
      </c>
      <c r="B156" s="230" t="s">
        <v>59</v>
      </c>
      <c r="C156" s="231" t="s">
        <v>98</v>
      </c>
      <c r="D156" s="231"/>
      <c r="E156" s="231"/>
      <c r="F156" s="231">
        <v>10</v>
      </c>
      <c r="G156" s="231">
        <v>150</v>
      </c>
      <c r="H156" s="231">
        <v>5</v>
      </c>
      <c r="I156" s="231"/>
      <c r="J156" s="231">
        <v>0</v>
      </c>
      <c r="K156" s="231"/>
      <c r="L156" s="231"/>
      <c r="M156" s="231"/>
      <c r="N156" s="231"/>
      <c r="O156" s="231">
        <f t="shared" si="5"/>
        <v>165</v>
      </c>
      <c r="P156" s="232" t="s">
        <v>506</v>
      </c>
      <c r="Q156" s="233" t="s">
        <v>1241</v>
      </c>
      <c r="R156" s="234">
        <v>0.28999999999999998</v>
      </c>
      <c r="S156" s="234">
        <f t="shared" si="6"/>
        <v>47.849999999999994</v>
      </c>
    </row>
    <row r="157" spans="1:19" x14ac:dyDescent="0.2">
      <c r="A157" s="229" t="s">
        <v>1633</v>
      </c>
      <c r="B157" s="230" t="s">
        <v>265</v>
      </c>
      <c r="C157" s="231" t="s">
        <v>98</v>
      </c>
      <c r="D157" s="231"/>
      <c r="E157" s="231"/>
      <c r="F157" s="231">
        <v>15</v>
      </c>
      <c r="G157" s="231">
        <v>50</v>
      </c>
      <c r="H157" s="231">
        <v>2</v>
      </c>
      <c r="I157" s="231"/>
      <c r="J157" s="231">
        <v>10</v>
      </c>
      <c r="K157" s="231"/>
      <c r="L157" s="231"/>
      <c r="M157" s="231"/>
      <c r="N157" s="231"/>
      <c r="O157" s="231">
        <f t="shared" si="5"/>
        <v>77</v>
      </c>
      <c r="P157" s="232" t="s">
        <v>506</v>
      </c>
      <c r="Q157" s="233" t="s">
        <v>1241</v>
      </c>
      <c r="R157" s="234">
        <v>79</v>
      </c>
      <c r="S157" s="234">
        <f t="shared" si="6"/>
        <v>6083</v>
      </c>
    </row>
    <row r="158" spans="1:19" x14ac:dyDescent="0.2">
      <c r="A158" s="229" t="s">
        <v>1633</v>
      </c>
      <c r="B158" s="230" t="s">
        <v>266</v>
      </c>
      <c r="C158" s="231" t="s">
        <v>98</v>
      </c>
      <c r="D158" s="231"/>
      <c r="E158" s="231"/>
      <c r="F158" s="231">
        <v>10</v>
      </c>
      <c r="G158" s="231">
        <v>50</v>
      </c>
      <c r="H158" s="231">
        <v>2</v>
      </c>
      <c r="I158" s="231"/>
      <c r="J158" s="231">
        <v>10</v>
      </c>
      <c r="K158" s="231"/>
      <c r="L158" s="231"/>
      <c r="M158" s="231"/>
      <c r="N158" s="231"/>
      <c r="O158" s="231">
        <f t="shared" si="5"/>
        <v>72</v>
      </c>
      <c r="P158" s="232" t="s">
        <v>506</v>
      </c>
      <c r="Q158" s="233" t="s">
        <v>1241</v>
      </c>
      <c r="R158" s="234">
        <v>430</v>
      </c>
      <c r="S158" s="234">
        <f t="shared" si="6"/>
        <v>30960</v>
      </c>
    </row>
    <row r="159" spans="1:19" x14ac:dyDescent="0.2">
      <c r="A159" s="229" t="s">
        <v>1633</v>
      </c>
      <c r="B159" s="230" t="s">
        <v>267</v>
      </c>
      <c r="C159" s="231" t="s">
        <v>98</v>
      </c>
      <c r="D159" s="231"/>
      <c r="E159" s="231"/>
      <c r="F159" s="231">
        <v>10</v>
      </c>
      <c r="G159" s="231">
        <v>50</v>
      </c>
      <c r="H159" s="231">
        <v>2</v>
      </c>
      <c r="I159" s="231"/>
      <c r="J159" s="231">
        <v>10</v>
      </c>
      <c r="K159" s="231"/>
      <c r="L159" s="231"/>
      <c r="M159" s="231"/>
      <c r="N159" s="231"/>
      <c r="O159" s="231">
        <f t="shared" si="5"/>
        <v>72</v>
      </c>
      <c r="P159" s="232" t="s">
        <v>506</v>
      </c>
      <c r="Q159" s="233" t="s">
        <v>1241</v>
      </c>
      <c r="R159" s="234">
        <v>349</v>
      </c>
      <c r="S159" s="234">
        <f t="shared" si="6"/>
        <v>25128</v>
      </c>
    </row>
    <row r="160" spans="1:19" x14ac:dyDescent="0.2">
      <c r="A160" s="229" t="s">
        <v>1633</v>
      </c>
      <c r="B160" s="230" t="s">
        <v>268</v>
      </c>
      <c r="C160" s="231" t="s">
        <v>98</v>
      </c>
      <c r="D160" s="231"/>
      <c r="E160" s="231"/>
      <c r="F160" s="231">
        <v>10</v>
      </c>
      <c r="G160" s="231">
        <v>50</v>
      </c>
      <c r="H160" s="231">
        <v>2</v>
      </c>
      <c r="I160" s="231"/>
      <c r="J160" s="231">
        <v>10</v>
      </c>
      <c r="K160" s="231"/>
      <c r="L160" s="231"/>
      <c r="M160" s="231"/>
      <c r="N160" s="231"/>
      <c r="O160" s="231">
        <f t="shared" si="5"/>
        <v>72</v>
      </c>
      <c r="P160" s="232" t="s">
        <v>506</v>
      </c>
      <c r="Q160" s="233" t="s">
        <v>1241</v>
      </c>
      <c r="R160" s="234">
        <v>150</v>
      </c>
      <c r="S160" s="234">
        <f t="shared" si="6"/>
        <v>10800</v>
      </c>
    </row>
    <row r="161" spans="1:19" x14ac:dyDescent="0.2">
      <c r="A161" s="229" t="s">
        <v>1633</v>
      </c>
      <c r="B161" s="230" t="s">
        <v>269</v>
      </c>
      <c r="C161" s="231" t="s">
        <v>98</v>
      </c>
      <c r="D161" s="231"/>
      <c r="E161" s="231"/>
      <c r="F161" s="231">
        <v>15</v>
      </c>
      <c r="G161" s="231">
        <v>30</v>
      </c>
      <c r="H161" s="231">
        <v>2</v>
      </c>
      <c r="I161" s="231"/>
      <c r="J161" s="231">
        <v>10</v>
      </c>
      <c r="K161" s="231"/>
      <c r="L161" s="231"/>
      <c r="M161" s="231"/>
      <c r="N161" s="231"/>
      <c r="O161" s="231">
        <f t="shared" si="5"/>
        <v>57</v>
      </c>
      <c r="P161" s="232" t="s">
        <v>506</v>
      </c>
      <c r="Q161" s="233" t="s">
        <v>1241</v>
      </c>
      <c r="R161" s="234">
        <v>199</v>
      </c>
      <c r="S161" s="234">
        <f t="shared" si="6"/>
        <v>11343</v>
      </c>
    </row>
    <row r="162" spans="1:19" x14ac:dyDescent="0.2">
      <c r="A162" s="229" t="s">
        <v>1633</v>
      </c>
      <c r="B162" s="230" t="s">
        <v>60</v>
      </c>
      <c r="C162" s="231" t="s">
        <v>98</v>
      </c>
      <c r="D162" s="231"/>
      <c r="E162" s="231"/>
      <c r="F162" s="231">
        <v>10</v>
      </c>
      <c r="G162" s="231">
        <v>50</v>
      </c>
      <c r="H162" s="231">
        <v>2</v>
      </c>
      <c r="I162" s="231"/>
      <c r="J162" s="231">
        <v>10</v>
      </c>
      <c r="K162" s="231"/>
      <c r="L162" s="231"/>
      <c r="M162" s="231"/>
      <c r="N162" s="231"/>
      <c r="O162" s="231">
        <f t="shared" si="5"/>
        <v>72</v>
      </c>
      <c r="P162" s="232" t="s">
        <v>506</v>
      </c>
      <c r="Q162" s="233" t="s">
        <v>1241</v>
      </c>
      <c r="R162" s="234">
        <v>480</v>
      </c>
      <c r="S162" s="234">
        <f t="shared" si="6"/>
        <v>34560</v>
      </c>
    </row>
    <row r="163" spans="1:19" x14ac:dyDescent="0.2">
      <c r="A163" s="229" t="s">
        <v>1633</v>
      </c>
      <c r="B163" s="230" t="s">
        <v>270</v>
      </c>
      <c r="C163" s="231" t="s">
        <v>98</v>
      </c>
      <c r="D163" s="231"/>
      <c r="E163" s="231"/>
      <c r="F163" s="231">
        <v>20</v>
      </c>
      <c r="G163" s="231">
        <v>70</v>
      </c>
      <c r="H163" s="231">
        <v>20</v>
      </c>
      <c r="I163" s="231"/>
      <c r="J163" s="231">
        <v>100</v>
      </c>
      <c r="K163" s="231"/>
      <c r="L163" s="231"/>
      <c r="M163" s="231"/>
      <c r="N163" s="231"/>
      <c r="O163" s="231">
        <f t="shared" si="5"/>
        <v>210</v>
      </c>
      <c r="P163" s="232" t="s">
        <v>506</v>
      </c>
      <c r="Q163" s="233" t="s">
        <v>1241</v>
      </c>
      <c r="R163" s="234">
        <v>1.1499999999999999</v>
      </c>
      <c r="S163" s="234">
        <f t="shared" si="6"/>
        <v>241.49999999999997</v>
      </c>
    </row>
    <row r="164" spans="1:19" x14ac:dyDescent="0.2">
      <c r="A164" s="229" t="s">
        <v>1633</v>
      </c>
      <c r="B164" s="230" t="s">
        <v>271</v>
      </c>
      <c r="C164" s="231" t="s">
        <v>98</v>
      </c>
      <c r="D164" s="231"/>
      <c r="E164" s="231"/>
      <c r="F164" s="231">
        <v>30</v>
      </c>
      <c r="G164" s="231">
        <v>70</v>
      </c>
      <c r="H164" s="231">
        <v>20</v>
      </c>
      <c r="I164" s="231"/>
      <c r="J164" s="231">
        <v>100</v>
      </c>
      <c r="K164" s="231"/>
      <c r="L164" s="231"/>
      <c r="M164" s="231"/>
      <c r="N164" s="231"/>
      <c r="O164" s="231">
        <f t="shared" si="5"/>
        <v>220</v>
      </c>
      <c r="P164" s="232" t="s">
        <v>506</v>
      </c>
      <c r="Q164" s="233" t="s">
        <v>1241</v>
      </c>
      <c r="R164" s="234">
        <v>0.49</v>
      </c>
      <c r="S164" s="234">
        <f t="shared" si="6"/>
        <v>107.8</v>
      </c>
    </row>
    <row r="165" spans="1:19" x14ac:dyDescent="0.2">
      <c r="A165" s="229" t="s">
        <v>1633</v>
      </c>
      <c r="B165" s="230" t="s">
        <v>272</v>
      </c>
      <c r="C165" s="231" t="s">
        <v>98</v>
      </c>
      <c r="D165" s="229"/>
      <c r="E165" s="229"/>
      <c r="F165" s="231">
        <v>30</v>
      </c>
      <c r="G165" s="231">
        <v>70</v>
      </c>
      <c r="H165" s="231">
        <v>20</v>
      </c>
      <c r="I165" s="231"/>
      <c r="J165" s="231">
        <v>100</v>
      </c>
      <c r="K165" s="231"/>
      <c r="L165" s="231"/>
      <c r="M165" s="231"/>
      <c r="N165" s="231"/>
      <c r="O165" s="231">
        <f t="shared" ref="O165:O228" si="7">SUM(E165:M165)</f>
        <v>220</v>
      </c>
      <c r="P165" s="232" t="s">
        <v>506</v>
      </c>
      <c r="Q165" s="233" t="s">
        <v>1240</v>
      </c>
      <c r="R165" s="234">
        <v>1.8</v>
      </c>
      <c r="S165" s="234">
        <f t="shared" si="6"/>
        <v>396</v>
      </c>
    </row>
    <row r="166" spans="1:19" x14ac:dyDescent="0.2">
      <c r="A166" s="229" t="s">
        <v>1633</v>
      </c>
      <c r="B166" s="230" t="s">
        <v>273</v>
      </c>
      <c r="C166" s="231" t="s">
        <v>98</v>
      </c>
      <c r="D166" s="231"/>
      <c r="E166" s="231"/>
      <c r="F166" s="231">
        <v>40</v>
      </c>
      <c r="G166" s="231">
        <v>100</v>
      </c>
      <c r="H166" s="231">
        <v>20</v>
      </c>
      <c r="I166" s="231"/>
      <c r="J166" s="231">
        <v>295</v>
      </c>
      <c r="K166" s="231"/>
      <c r="L166" s="231"/>
      <c r="M166" s="231"/>
      <c r="N166" s="231"/>
      <c r="O166" s="231">
        <f t="shared" si="7"/>
        <v>455</v>
      </c>
      <c r="P166" s="232" t="s">
        <v>506</v>
      </c>
      <c r="Q166" s="233" t="s">
        <v>1241</v>
      </c>
      <c r="R166" s="234">
        <v>0.82</v>
      </c>
      <c r="S166" s="234">
        <f t="shared" si="6"/>
        <v>373.09999999999997</v>
      </c>
    </row>
    <row r="167" spans="1:19" x14ac:dyDescent="0.2">
      <c r="A167" s="229" t="s">
        <v>1633</v>
      </c>
      <c r="B167" s="230" t="s">
        <v>274</v>
      </c>
      <c r="C167" s="231" t="s">
        <v>98</v>
      </c>
      <c r="D167" s="231"/>
      <c r="E167" s="231"/>
      <c r="F167" s="231">
        <v>40</v>
      </c>
      <c r="G167" s="231">
        <v>100</v>
      </c>
      <c r="H167" s="231">
        <v>20</v>
      </c>
      <c r="I167" s="231"/>
      <c r="J167" s="231">
        <v>295</v>
      </c>
      <c r="K167" s="231"/>
      <c r="L167" s="231"/>
      <c r="M167" s="231"/>
      <c r="N167" s="231"/>
      <c r="O167" s="231">
        <f t="shared" si="7"/>
        <v>455</v>
      </c>
      <c r="P167" s="232" t="s">
        <v>506</v>
      </c>
      <c r="Q167" s="233" t="s">
        <v>1241</v>
      </c>
      <c r="R167" s="234">
        <v>1.7</v>
      </c>
      <c r="S167" s="234">
        <f t="shared" si="6"/>
        <v>773.5</v>
      </c>
    </row>
    <row r="168" spans="1:19" x14ac:dyDescent="0.2">
      <c r="A168" s="229" t="s">
        <v>1633</v>
      </c>
      <c r="B168" s="230" t="s">
        <v>275</v>
      </c>
      <c r="C168" s="231" t="s">
        <v>98</v>
      </c>
      <c r="D168" s="231"/>
      <c r="E168" s="231"/>
      <c r="F168" s="231">
        <v>40</v>
      </c>
      <c r="G168" s="231">
        <v>100</v>
      </c>
      <c r="H168" s="231">
        <v>20</v>
      </c>
      <c r="I168" s="231"/>
      <c r="J168" s="231">
        <v>300</v>
      </c>
      <c r="K168" s="231"/>
      <c r="L168" s="231"/>
      <c r="M168" s="231"/>
      <c r="N168" s="231"/>
      <c r="O168" s="231">
        <f t="shared" si="7"/>
        <v>460</v>
      </c>
      <c r="P168" s="232" t="s">
        <v>506</v>
      </c>
      <c r="Q168" s="233" t="s">
        <v>1241</v>
      </c>
      <c r="R168" s="234">
        <v>5</v>
      </c>
      <c r="S168" s="234">
        <f t="shared" si="6"/>
        <v>2300</v>
      </c>
    </row>
    <row r="169" spans="1:19" x14ac:dyDescent="0.2">
      <c r="A169" s="229" t="s">
        <v>1633</v>
      </c>
      <c r="B169" s="230" t="s">
        <v>61</v>
      </c>
      <c r="C169" s="231" t="s">
        <v>1311</v>
      </c>
      <c r="D169" s="231"/>
      <c r="E169" s="231"/>
      <c r="F169" s="231">
        <v>20</v>
      </c>
      <c r="G169" s="231">
        <v>100</v>
      </c>
      <c r="H169" s="231">
        <v>3</v>
      </c>
      <c r="I169" s="231"/>
      <c r="J169" s="231">
        <v>10</v>
      </c>
      <c r="K169" s="231"/>
      <c r="L169" s="231"/>
      <c r="M169" s="231"/>
      <c r="N169" s="231"/>
      <c r="O169" s="231">
        <f t="shared" si="7"/>
        <v>133</v>
      </c>
      <c r="P169" s="232" t="s">
        <v>506</v>
      </c>
      <c r="Q169" s="233" t="s">
        <v>1241</v>
      </c>
      <c r="R169" s="234">
        <v>78</v>
      </c>
      <c r="S169" s="234">
        <f t="shared" si="6"/>
        <v>10374</v>
      </c>
    </row>
    <row r="170" spans="1:19" x14ac:dyDescent="0.2">
      <c r="A170" s="229" t="s">
        <v>1633</v>
      </c>
      <c r="B170" s="230" t="s">
        <v>62</v>
      </c>
      <c r="C170" s="231" t="s">
        <v>98</v>
      </c>
      <c r="D170" s="231"/>
      <c r="E170" s="231"/>
      <c r="F170" s="231">
        <v>15</v>
      </c>
      <c r="G170" s="231">
        <v>1</v>
      </c>
      <c r="H170" s="231">
        <v>0</v>
      </c>
      <c r="I170" s="231"/>
      <c r="J170" s="231">
        <v>20</v>
      </c>
      <c r="K170" s="231"/>
      <c r="L170" s="231"/>
      <c r="M170" s="231"/>
      <c r="N170" s="231"/>
      <c r="O170" s="231">
        <f t="shared" si="7"/>
        <v>36</v>
      </c>
      <c r="P170" s="232" t="s">
        <v>506</v>
      </c>
      <c r="Q170" s="233" t="s">
        <v>1241</v>
      </c>
      <c r="R170" s="234">
        <v>10</v>
      </c>
      <c r="S170" s="234">
        <f t="shared" si="6"/>
        <v>360</v>
      </c>
    </row>
    <row r="171" spans="1:19" x14ac:dyDescent="0.2">
      <c r="A171" s="229" t="s">
        <v>1633</v>
      </c>
      <c r="B171" s="230" t="s">
        <v>276</v>
      </c>
      <c r="C171" s="231" t="s">
        <v>98</v>
      </c>
      <c r="D171" s="231"/>
      <c r="E171" s="231"/>
      <c r="F171" s="231">
        <v>40</v>
      </c>
      <c r="G171" s="231">
        <v>100</v>
      </c>
      <c r="H171" s="231">
        <v>20</v>
      </c>
      <c r="I171" s="231"/>
      <c r="J171" s="231">
        <v>0</v>
      </c>
      <c r="K171" s="231"/>
      <c r="L171" s="231"/>
      <c r="M171" s="231"/>
      <c r="N171" s="231"/>
      <c r="O171" s="231">
        <f t="shared" si="7"/>
        <v>160</v>
      </c>
      <c r="P171" s="232" t="s">
        <v>506</v>
      </c>
      <c r="Q171" s="233" t="s">
        <v>1241</v>
      </c>
      <c r="R171" s="234">
        <v>7</v>
      </c>
      <c r="S171" s="234">
        <f t="shared" si="6"/>
        <v>1120</v>
      </c>
    </row>
    <row r="172" spans="1:19" x14ac:dyDescent="0.2">
      <c r="A172" s="229" t="s">
        <v>1633</v>
      </c>
      <c r="B172" s="230" t="s">
        <v>277</v>
      </c>
      <c r="C172" s="231" t="s">
        <v>98</v>
      </c>
      <c r="D172" s="231"/>
      <c r="E172" s="231"/>
      <c r="F172" s="231">
        <v>150</v>
      </c>
      <c r="G172" s="231">
        <v>100</v>
      </c>
      <c r="H172" s="231">
        <v>20</v>
      </c>
      <c r="I172" s="231"/>
      <c r="J172" s="231">
        <v>0</v>
      </c>
      <c r="K172" s="231"/>
      <c r="L172" s="231"/>
      <c r="M172" s="231"/>
      <c r="N172" s="231"/>
      <c r="O172" s="231">
        <f t="shared" si="7"/>
        <v>270</v>
      </c>
      <c r="P172" s="232" t="s">
        <v>506</v>
      </c>
      <c r="Q172" s="233" t="s">
        <v>1241</v>
      </c>
      <c r="R172" s="234">
        <v>12.1</v>
      </c>
      <c r="S172" s="234">
        <f t="shared" si="6"/>
        <v>3267</v>
      </c>
    </row>
    <row r="173" spans="1:19" x14ac:dyDescent="0.2">
      <c r="A173" s="229" t="s">
        <v>1633</v>
      </c>
      <c r="B173" s="230" t="s">
        <v>278</v>
      </c>
      <c r="C173" s="231" t="s">
        <v>98</v>
      </c>
      <c r="D173" s="231"/>
      <c r="E173" s="231"/>
      <c r="F173" s="231">
        <v>150</v>
      </c>
      <c r="G173" s="231">
        <v>100</v>
      </c>
      <c r="H173" s="231">
        <v>20</v>
      </c>
      <c r="I173" s="231"/>
      <c r="J173" s="231">
        <v>0</v>
      </c>
      <c r="K173" s="231"/>
      <c r="L173" s="231"/>
      <c r="M173" s="231"/>
      <c r="N173" s="231"/>
      <c r="O173" s="231">
        <f t="shared" si="7"/>
        <v>270</v>
      </c>
      <c r="P173" s="232" t="s">
        <v>506</v>
      </c>
      <c r="Q173" s="233" t="s">
        <v>1241</v>
      </c>
      <c r="R173" s="234">
        <v>44.4</v>
      </c>
      <c r="S173" s="234">
        <f t="shared" si="6"/>
        <v>11988</v>
      </c>
    </row>
    <row r="174" spans="1:19" x14ac:dyDescent="0.2">
      <c r="A174" s="229" t="s">
        <v>1633</v>
      </c>
      <c r="B174" s="230" t="s">
        <v>279</v>
      </c>
      <c r="C174" s="231" t="s">
        <v>98</v>
      </c>
      <c r="D174" s="231"/>
      <c r="E174" s="231"/>
      <c r="F174" s="231">
        <v>0</v>
      </c>
      <c r="G174" s="231">
        <v>0</v>
      </c>
      <c r="H174" s="231">
        <v>0</v>
      </c>
      <c r="I174" s="231"/>
      <c r="J174" s="231">
        <v>70</v>
      </c>
      <c r="K174" s="231"/>
      <c r="L174" s="231"/>
      <c r="M174" s="231"/>
      <c r="N174" s="231"/>
      <c r="O174" s="231">
        <f t="shared" si="7"/>
        <v>70</v>
      </c>
      <c r="P174" s="232" t="s">
        <v>506</v>
      </c>
      <c r="Q174" s="233" t="s">
        <v>1241</v>
      </c>
      <c r="R174" s="234">
        <v>1</v>
      </c>
      <c r="S174" s="234">
        <f t="shared" si="6"/>
        <v>70</v>
      </c>
    </row>
    <row r="175" spans="1:19" x14ac:dyDescent="0.2">
      <c r="A175" s="229" t="s">
        <v>1633</v>
      </c>
      <c r="B175" s="230" t="s">
        <v>63</v>
      </c>
      <c r="C175" s="231" t="s">
        <v>1309</v>
      </c>
      <c r="D175" s="231"/>
      <c r="E175" s="231"/>
      <c r="F175" s="231">
        <v>50</v>
      </c>
      <c r="G175" s="231">
        <v>10</v>
      </c>
      <c r="H175" s="231">
        <v>1</v>
      </c>
      <c r="I175" s="231"/>
      <c r="J175" s="231">
        <v>10</v>
      </c>
      <c r="K175" s="231"/>
      <c r="L175" s="231"/>
      <c r="M175" s="231"/>
      <c r="N175" s="231"/>
      <c r="O175" s="231">
        <f t="shared" si="7"/>
        <v>71</v>
      </c>
      <c r="P175" s="232" t="s">
        <v>506</v>
      </c>
      <c r="Q175" s="233" t="s">
        <v>1241</v>
      </c>
      <c r="R175" s="234">
        <v>135</v>
      </c>
      <c r="S175" s="234">
        <f t="shared" si="6"/>
        <v>9585</v>
      </c>
    </row>
    <row r="176" spans="1:19" x14ac:dyDescent="0.2">
      <c r="A176" s="229" t="s">
        <v>1633</v>
      </c>
      <c r="B176" s="230" t="s">
        <v>64</v>
      </c>
      <c r="C176" s="231" t="s">
        <v>1309</v>
      </c>
      <c r="D176" s="231"/>
      <c r="E176" s="231"/>
      <c r="F176" s="231">
        <v>50</v>
      </c>
      <c r="G176" s="231">
        <v>10</v>
      </c>
      <c r="H176" s="231">
        <v>1</v>
      </c>
      <c r="I176" s="231"/>
      <c r="J176" s="231">
        <v>2</v>
      </c>
      <c r="K176" s="231"/>
      <c r="L176" s="231"/>
      <c r="M176" s="231"/>
      <c r="N176" s="231"/>
      <c r="O176" s="231">
        <f t="shared" si="7"/>
        <v>63</v>
      </c>
      <c r="P176" s="232" t="s">
        <v>506</v>
      </c>
      <c r="Q176" s="233" t="s">
        <v>1241</v>
      </c>
      <c r="R176" s="234">
        <v>139</v>
      </c>
      <c r="S176" s="234">
        <f t="shared" si="6"/>
        <v>8757</v>
      </c>
    </row>
    <row r="177" spans="1:19" x14ac:dyDescent="0.2">
      <c r="A177" s="229" t="s">
        <v>1633</v>
      </c>
      <c r="B177" s="230" t="s">
        <v>280</v>
      </c>
      <c r="C177" s="231" t="s">
        <v>1309</v>
      </c>
      <c r="D177" s="231"/>
      <c r="E177" s="231"/>
      <c r="F177" s="231">
        <v>30</v>
      </c>
      <c r="G177" s="231">
        <v>100</v>
      </c>
      <c r="H177" s="231">
        <v>1</v>
      </c>
      <c r="I177" s="231"/>
      <c r="J177" s="231">
        <v>200</v>
      </c>
      <c r="K177" s="231"/>
      <c r="L177" s="231"/>
      <c r="M177" s="231"/>
      <c r="N177" s="231"/>
      <c r="O177" s="231">
        <f t="shared" si="7"/>
        <v>331</v>
      </c>
      <c r="P177" s="232" t="s">
        <v>506</v>
      </c>
      <c r="Q177" s="233" t="s">
        <v>1241</v>
      </c>
      <c r="R177" s="234">
        <v>229</v>
      </c>
      <c r="S177" s="234">
        <f t="shared" si="6"/>
        <v>75799</v>
      </c>
    </row>
    <row r="178" spans="1:19" x14ac:dyDescent="0.2">
      <c r="A178" s="229" t="s">
        <v>1633</v>
      </c>
      <c r="B178" s="230" t="s">
        <v>281</v>
      </c>
      <c r="C178" s="231" t="s">
        <v>1309</v>
      </c>
      <c r="D178" s="231"/>
      <c r="E178" s="231"/>
      <c r="F178" s="231">
        <v>30</v>
      </c>
      <c r="G178" s="231">
        <v>150</v>
      </c>
      <c r="H178" s="231">
        <v>1</v>
      </c>
      <c r="I178" s="231"/>
      <c r="J178" s="231">
        <v>200</v>
      </c>
      <c r="K178" s="231"/>
      <c r="L178" s="231"/>
      <c r="M178" s="231"/>
      <c r="N178" s="231"/>
      <c r="O178" s="231">
        <f t="shared" si="7"/>
        <v>381</v>
      </c>
      <c r="P178" s="232" t="s">
        <v>506</v>
      </c>
      <c r="Q178" s="233" t="s">
        <v>1240</v>
      </c>
      <c r="R178" s="234">
        <v>359</v>
      </c>
      <c r="S178" s="234">
        <f t="shared" si="6"/>
        <v>136779</v>
      </c>
    </row>
    <row r="179" spans="1:19" x14ac:dyDescent="0.2">
      <c r="A179" s="229" t="s">
        <v>1633</v>
      </c>
      <c r="B179" s="230" t="s">
        <v>282</v>
      </c>
      <c r="C179" s="231" t="s">
        <v>1309</v>
      </c>
      <c r="D179" s="231"/>
      <c r="E179" s="231"/>
      <c r="F179" s="231">
        <v>30</v>
      </c>
      <c r="G179" s="231">
        <v>150</v>
      </c>
      <c r="H179" s="231">
        <v>1</v>
      </c>
      <c r="I179" s="231"/>
      <c r="J179" s="231">
        <v>200</v>
      </c>
      <c r="K179" s="231"/>
      <c r="L179" s="231"/>
      <c r="M179" s="231"/>
      <c r="N179" s="231"/>
      <c r="O179" s="231">
        <f t="shared" si="7"/>
        <v>381</v>
      </c>
      <c r="P179" s="232" t="s">
        <v>506</v>
      </c>
      <c r="Q179" s="233" t="s">
        <v>1240</v>
      </c>
      <c r="R179" s="234">
        <v>640</v>
      </c>
      <c r="S179" s="234">
        <f t="shared" si="6"/>
        <v>243840</v>
      </c>
    </row>
    <row r="180" spans="1:19" x14ac:dyDescent="0.2">
      <c r="A180" s="229" t="s">
        <v>1633</v>
      </c>
      <c r="B180" s="230" t="s">
        <v>65</v>
      </c>
      <c r="C180" s="231" t="s">
        <v>98</v>
      </c>
      <c r="D180" s="231"/>
      <c r="E180" s="231"/>
      <c r="F180" s="231">
        <v>50</v>
      </c>
      <c r="G180" s="231">
        <v>100</v>
      </c>
      <c r="H180" s="231">
        <v>20</v>
      </c>
      <c r="I180" s="231"/>
      <c r="J180" s="231">
        <v>210</v>
      </c>
      <c r="K180" s="231"/>
      <c r="L180" s="231"/>
      <c r="M180" s="231"/>
      <c r="N180" s="231"/>
      <c r="O180" s="231">
        <f t="shared" si="7"/>
        <v>380</v>
      </c>
      <c r="P180" s="232" t="s">
        <v>506</v>
      </c>
      <c r="Q180" s="233" t="s">
        <v>1241</v>
      </c>
      <c r="R180" s="234">
        <v>7.5</v>
      </c>
      <c r="S180" s="234">
        <f t="shared" si="6"/>
        <v>2850</v>
      </c>
    </row>
    <row r="181" spans="1:19" x14ac:dyDescent="0.2">
      <c r="A181" s="229" t="s">
        <v>1633</v>
      </c>
      <c r="B181" s="230" t="s">
        <v>105</v>
      </c>
      <c r="C181" s="231" t="s">
        <v>98</v>
      </c>
      <c r="D181" s="231"/>
      <c r="E181" s="231"/>
      <c r="F181" s="231">
        <v>50</v>
      </c>
      <c r="G181" s="231">
        <v>120</v>
      </c>
      <c r="H181" s="231">
        <v>20</v>
      </c>
      <c r="I181" s="231"/>
      <c r="J181" s="231">
        <v>285</v>
      </c>
      <c r="K181" s="231"/>
      <c r="L181" s="231"/>
      <c r="M181" s="231"/>
      <c r="N181" s="231"/>
      <c r="O181" s="231">
        <f t="shared" si="7"/>
        <v>475</v>
      </c>
      <c r="P181" s="232" t="s">
        <v>506</v>
      </c>
      <c r="Q181" s="233" t="s">
        <v>1241</v>
      </c>
      <c r="R181" s="234">
        <v>0.38</v>
      </c>
      <c r="S181" s="234">
        <f t="shared" si="6"/>
        <v>180.5</v>
      </c>
    </row>
    <row r="182" spans="1:19" x14ac:dyDescent="0.2">
      <c r="A182" s="229" t="s">
        <v>1633</v>
      </c>
      <c r="B182" s="230" t="s">
        <v>169</v>
      </c>
      <c r="C182" s="231" t="s">
        <v>98</v>
      </c>
      <c r="D182" s="231"/>
      <c r="E182" s="231"/>
      <c r="F182" s="231">
        <v>50</v>
      </c>
      <c r="G182" s="231">
        <v>120</v>
      </c>
      <c r="H182" s="231">
        <v>20</v>
      </c>
      <c r="I182" s="231"/>
      <c r="J182" s="231">
        <v>345</v>
      </c>
      <c r="K182" s="231"/>
      <c r="L182" s="231"/>
      <c r="M182" s="231"/>
      <c r="N182" s="231"/>
      <c r="O182" s="231">
        <f t="shared" si="7"/>
        <v>535</v>
      </c>
      <c r="P182" s="232" t="s">
        <v>506</v>
      </c>
      <c r="Q182" s="233" t="s">
        <v>1241</v>
      </c>
      <c r="R182" s="234">
        <v>0.57999999999999996</v>
      </c>
      <c r="S182" s="234">
        <f t="shared" si="6"/>
        <v>310.29999999999995</v>
      </c>
    </row>
    <row r="183" spans="1:19" x14ac:dyDescent="0.2">
      <c r="A183" s="229" t="s">
        <v>1633</v>
      </c>
      <c r="B183" s="230" t="s">
        <v>103</v>
      </c>
      <c r="C183" s="231" t="s">
        <v>98</v>
      </c>
      <c r="D183" s="231"/>
      <c r="E183" s="231"/>
      <c r="F183" s="231">
        <v>20</v>
      </c>
      <c r="G183" s="231">
        <v>0</v>
      </c>
      <c r="H183" s="231">
        <v>0</v>
      </c>
      <c r="I183" s="231"/>
      <c r="J183" s="231">
        <v>100</v>
      </c>
      <c r="K183" s="231"/>
      <c r="L183" s="231"/>
      <c r="M183" s="231"/>
      <c r="N183" s="231"/>
      <c r="O183" s="231">
        <f t="shared" si="7"/>
        <v>120</v>
      </c>
      <c r="P183" s="232" t="s">
        <v>506</v>
      </c>
      <c r="Q183" s="233" t="s">
        <v>1241</v>
      </c>
      <c r="R183" s="234">
        <v>50</v>
      </c>
      <c r="S183" s="234">
        <f t="shared" si="6"/>
        <v>6000</v>
      </c>
    </row>
    <row r="184" spans="1:19" x14ac:dyDescent="0.2">
      <c r="A184" s="229" t="s">
        <v>1633</v>
      </c>
      <c r="B184" s="230" t="s">
        <v>283</v>
      </c>
      <c r="C184" s="231" t="s">
        <v>98</v>
      </c>
      <c r="D184" s="231"/>
      <c r="E184" s="231"/>
      <c r="F184" s="231">
        <v>20</v>
      </c>
      <c r="G184" s="231">
        <v>150</v>
      </c>
      <c r="H184" s="231">
        <v>0</v>
      </c>
      <c r="I184" s="231"/>
      <c r="J184" s="231">
        <v>400</v>
      </c>
      <c r="K184" s="231"/>
      <c r="L184" s="231"/>
      <c r="M184" s="231"/>
      <c r="N184" s="231"/>
      <c r="O184" s="231">
        <f t="shared" si="7"/>
        <v>570</v>
      </c>
      <c r="P184" s="232" t="s">
        <v>506</v>
      </c>
      <c r="Q184" s="233" t="s">
        <v>1241</v>
      </c>
      <c r="R184" s="234">
        <v>30</v>
      </c>
      <c r="S184" s="234">
        <f t="shared" si="6"/>
        <v>17100</v>
      </c>
    </row>
    <row r="185" spans="1:19" x14ac:dyDescent="0.2">
      <c r="A185" s="229" t="s">
        <v>1633</v>
      </c>
      <c r="B185" s="230" t="s">
        <v>284</v>
      </c>
      <c r="C185" s="231" t="s">
        <v>98</v>
      </c>
      <c r="D185" s="231"/>
      <c r="E185" s="231"/>
      <c r="F185" s="231">
        <v>20</v>
      </c>
      <c r="G185" s="231">
        <v>150</v>
      </c>
      <c r="H185" s="231">
        <v>0</v>
      </c>
      <c r="I185" s="231"/>
      <c r="J185" s="231">
        <v>400</v>
      </c>
      <c r="K185" s="231"/>
      <c r="L185" s="231"/>
      <c r="M185" s="231"/>
      <c r="N185" s="231"/>
      <c r="O185" s="231">
        <f t="shared" si="7"/>
        <v>570</v>
      </c>
      <c r="P185" s="232" t="s">
        <v>506</v>
      </c>
      <c r="Q185" s="233" t="s">
        <v>1241</v>
      </c>
      <c r="R185" s="234">
        <v>60</v>
      </c>
      <c r="S185" s="234">
        <f t="shared" si="6"/>
        <v>34200</v>
      </c>
    </row>
    <row r="186" spans="1:19" x14ac:dyDescent="0.2">
      <c r="A186" s="229" t="s">
        <v>1633</v>
      </c>
      <c r="B186" s="230" t="s">
        <v>285</v>
      </c>
      <c r="C186" s="231" t="s">
        <v>98</v>
      </c>
      <c r="D186" s="231"/>
      <c r="E186" s="231"/>
      <c r="F186" s="231">
        <v>20</v>
      </c>
      <c r="G186" s="231">
        <v>75</v>
      </c>
      <c r="H186" s="231">
        <v>5</v>
      </c>
      <c r="I186" s="231"/>
      <c r="J186" s="231">
        <v>200</v>
      </c>
      <c r="K186" s="231"/>
      <c r="L186" s="231"/>
      <c r="M186" s="231"/>
      <c r="N186" s="231"/>
      <c r="O186" s="231">
        <f t="shared" si="7"/>
        <v>300</v>
      </c>
      <c r="P186" s="232" t="s">
        <v>506</v>
      </c>
      <c r="Q186" s="233" t="s">
        <v>1241</v>
      </c>
      <c r="R186" s="234">
        <v>3.54</v>
      </c>
      <c r="S186" s="234">
        <f t="shared" si="6"/>
        <v>1062</v>
      </c>
    </row>
    <row r="187" spans="1:19" x14ac:dyDescent="0.2">
      <c r="A187" s="229" t="s">
        <v>1633</v>
      </c>
      <c r="B187" s="230" t="s">
        <v>286</v>
      </c>
      <c r="C187" s="231" t="s">
        <v>1304</v>
      </c>
      <c r="D187" s="231"/>
      <c r="E187" s="231"/>
      <c r="F187" s="231">
        <v>180</v>
      </c>
      <c r="G187" s="231">
        <v>250</v>
      </c>
      <c r="H187" s="231">
        <v>0</v>
      </c>
      <c r="I187" s="231"/>
      <c r="J187" s="231">
        <v>1000</v>
      </c>
      <c r="K187" s="231"/>
      <c r="L187" s="231"/>
      <c r="M187" s="231"/>
      <c r="N187" s="231"/>
      <c r="O187" s="231">
        <f t="shared" si="7"/>
        <v>1430</v>
      </c>
      <c r="P187" s="232" t="s">
        <v>506</v>
      </c>
      <c r="Q187" s="233" t="s">
        <v>1241</v>
      </c>
      <c r="R187" s="234">
        <v>0.8</v>
      </c>
      <c r="S187" s="234">
        <f t="shared" si="6"/>
        <v>1144</v>
      </c>
    </row>
    <row r="188" spans="1:19" x14ac:dyDescent="0.2">
      <c r="A188" s="229" t="s">
        <v>1633</v>
      </c>
      <c r="B188" s="230" t="s">
        <v>66</v>
      </c>
      <c r="C188" s="231" t="s">
        <v>1304</v>
      </c>
      <c r="D188" s="231"/>
      <c r="E188" s="231"/>
      <c r="F188" s="231">
        <v>270</v>
      </c>
      <c r="G188" s="231">
        <v>250</v>
      </c>
      <c r="H188" s="231">
        <v>0</v>
      </c>
      <c r="I188" s="231"/>
      <c r="J188" s="231">
        <v>1000</v>
      </c>
      <c r="K188" s="231"/>
      <c r="L188" s="231"/>
      <c r="M188" s="231"/>
      <c r="N188" s="231"/>
      <c r="O188" s="231">
        <f t="shared" si="7"/>
        <v>1520</v>
      </c>
      <c r="P188" s="232" t="s">
        <v>506</v>
      </c>
      <c r="Q188" s="233" t="s">
        <v>1241</v>
      </c>
      <c r="R188" s="234">
        <v>1.2</v>
      </c>
      <c r="S188" s="234">
        <f t="shared" si="6"/>
        <v>1824</v>
      </c>
    </row>
    <row r="189" spans="1:19" x14ac:dyDescent="0.2">
      <c r="A189" s="229" t="s">
        <v>1633</v>
      </c>
      <c r="B189" s="230" t="s">
        <v>287</v>
      </c>
      <c r="C189" s="231" t="s">
        <v>1304</v>
      </c>
      <c r="D189" s="231"/>
      <c r="E189" s="231"/>
      <c r="F189" s="231">
        <v>100</v>
      </c>
      <c r="G189" s="231">
        <v>250</v>
      </c>
      <c r="H189" s="231">
        <v>0</v>
      </c>
      <c r="I189" s="231"/>
      <c r="J189" s="231">
        <v>1000</v>
      </c>
      <c r="K189" s="231"/>
      <c r="L189" s="231"/>
      <c r="M189" s="231"/>
      <c r="N189" s="231"/>
      <c r="O189" s="231">
        <f t="shared" si="7"/>
        <v>1350</v>
      </c>
      <c r="P189" s="232" t="s">
        <v>506</v>
      </c>
      <c r="Q189" s="233" t="s">
        <v>1241</v>
      </c>
      <c r="R189" s="234">
        <v>1.3</v>
      </c>
      <c r="S189" s="234">
        <f t="shared" si="6"/>
        <v>1755</v>
      </c>
    </row>
    <row r="190" spans="1:19" x14ac:dyDescent="0.2">
      <c r="A190" s="229" t="s">
        <v>1633</v>
      </c>
      <c r="B190" s="230" t="s">
        <v>288</v>
      </c>
      <c r="C190" s="231" t="s">
        <v>1304</v>
      </c>
      <c r="D190" s="231"/>
      <c r="E190" s="231"/>
      <c r="F190" s="231">
        <v>75</v>
      </c>
      <c r="G190" s="231">
        <v>100</v>
      </c>
      <c r="H190" s="231">
        <v>0</v>
      </c>
      <c r="I190" s="231"/>
      <c r="J190" s="231">
        <v>330</v>
      </c>
      <c r="K190" s="231"/>
      <c r="L190" s="231"/>
      <c r="M190" s="231"/>
      <c r="N190" s="231"/>
      <c r="O190" s="231">
        <f t="shared" si="7"/>
        <v>505</v>
      </c>
      <c r="P190" s="232" t="s">
        <v>506</v>
      </c>
      <c r="Q190" s="233" t="s">
        <v>1241</v>
      </c>
      <c r="R190" s="234">
        <v>1.5</v>
      </c>
      <c r="S190" s="234">
        <f t="shared" si="6"/>
        <v>757.5</v>
      </c>
    </row>
    <row r="191" spans="1:19" x14ac:dyDescent="0.2">
      <c r="A191" s="229" t="s">
        <v>1633</v>
      </c>
      <c r="B191" s="230" t="s">
        <v>289</v>
      </c>
      <c r="C191" s="231" t="s">
        <v>98</v>
      </c>
      <c r="D191" s="231"/>
      <c r="E191" s="231"/>
      <c r="F191" s="231">
        <v>10</v>
      </c>
      <c r="G191" s="231">
        <v>25</v>
      </c>
      <c r="H191" s="231">
        <v>0</v>
      </c>
      <c r="I191" s="231"/>
      <c r="J191" s="231">
        <v>20</v>
      </c>
      <c r="K191" s="231"/>
      <c r="L191" s="231"/>
      <c r="M191" s="231"/>
      <c r="N191" s="231"/>
      <c r="O191" s="231">
        <f t="shared" si="7"/>
        <v>55</v>
      </c>
      <c r="P191" s="232" t="s">
        <v>506</v>
      </c>
      <c r="Q191" s="233" t="s">
        <v>1241</v>
      </c>
      <c r="R191" s="234">
        <v>68</v>
      </c>
      <c r="S191" s="234">
        <f t="shared" si="6"/>
        <v>3740</v>
      </c>
    </row>
    <row r="192" spans="1:19" x14ac:dyDescent="0.2">
      <c r="A192" s="229" t="s">
        <v>1633</v>
      </c>
      <c r="B192" s="230" t="s">
        <v>290</v>
      </c>
      <c r="C192" s="231" t="s">
        <v>1304</v>
      </c>
      <c r="D192" s="231"/>
      <c r="E192" s="231"/>
      <c r="F192" s="231">
        <v>35</v>
      </c>
      <c r="G192" s="231">
        <v>100</v>
      </c>
      <c r="H192" s="231">
        <v>0</v>
      </c>
      <c r="I192" s="231"/>
      <c r="J192" s="231">
        <v>150</v>
      </c>
      <c r="K192" s="231"/>
      <c r="L192" s="231"/>
      <c r="M192" s="231"/>
      <c r="N192" s="231"/>
      <c r="O192" s="231">
        <f t="shared" si="7"/>
        <v>285</v>
      </c>
      <c r="P192" s="232" t="s">
        <v>506</v>
      </c>
      <c r="Q192" s="233" t="s">
        <v>1241</v>
      </c>
      <c r="R192" s="234">
        <v>2.88</v>
      </c>
      <c r="S192" s="234">
        <f t="shared" si="6"/>
        <v>820.8</v>
      </c>
    </row>
    <row r="193" spans="1:19" x14ac:dyDescent="0.2">
      <c r="A193" s="229" t="s">
        <v>1633</v>
      </c>
      <c r="B193" s="230" t="s">
        <v>117</v>
      </c>
      <c r="C193" s="231" t="s">
        <v>1309</v>
      </c>
      <c r="D193" s="231"/>
      <c r="E193" s="231"/>
      <c r="F193" s="231">
        <v>30</v>
      </c>
      <c r="G193" s="231">
        <v>200</v>
      </c>
      <c r="H193" s="231">
        <v>30</v>
      </c>
      <c r="I193" s="231"/>
      <c r="J193" s="231">
        <v>300</v>
      </c>
      <c r="K193" s="231"/>
      <c r="L193" s="231"/>
      <c r="M193" s="231"/>
      <c r="N193" s="231"/>
      <c r="O193" s="231">
        <f t="shared" si="7"/>
        <v>560</v>
      </c>
      <c r="P193" s="232" t="s">
        <v>506</v>
      </c>
      <c r="Q193" s="233" t="s">
        <v>1241</v>
      </c>
      <c r="R193" s="234">
        <v>30</v>
      </c>
      <c r="S193" s="234">
        <f t="shared" si="6"/>
        <v>16800</v>
      </c>
    </row>
    <row r="194" spans="1:19" x14ac:dyDescent="0.2">
      <c r="A194" s="229" t="s">
        <v>1633</v>
      </c>
      <c r="B194" s="230" t="s">
        <v>67</v>
      </c>
      <c r="C194" s="231" t="s">
        <v>98</v>
      </c>
      <c r="D194" s="231"/>
      <c r="E194" s="231"/>
      <c r="F194" s="231">
        <v>8</v>
      </c>
      <c r="G194" s="231">
        <v>0</v>
      </c>
      <c r="H194" s="231">
        <v>0</v>
      </c>
      <c r="I194" s="231"/>
      <c r="J194" s="231">
        <v>60</v>
      </c>
      <c r="K194" s="231"/>
      <c r="L194" s="231"/>
      <c r="M194" s="231"/>
      <c r="N194" s="231"/>
      <c r="O194" s="231">
        <f t="shared" si="7"/>
        <v>68</v>
      </c>
      <c r="P194" s="232" t="s">
        <v>506</v>
      </c>
      <c r="Q194" s="233" t="s">
        <v>1241</v>
      </c>
      <c r="R194" s="234">
        <v>40</v>
      </c>
      <c r="S194" s="234">
        <f t="shared" si="6"/>
        <v>2720</v>
      </c>
    </row>
    <row r="195" spans="1:19" x14ac:dyDescent="0.2">
      <c r="A195" s="229" t="s">
        <v>1633</v>
      </c>
      <c r="B195" s="230" t="s">
        <v>118</v>
      </c>
      <c r="C195" s="231" t="s">
        <v>98</v>
      </c>
      <c r="D195" s="231"/>
      <c r="E195" s="231"/>
      <c r="F195" s="231">
        <v>8</v>
      </c>
      <c r="G195" s="231">
        <v>0</v>
      </c>
      <c r="H195" s="231">
        <v>0</v>
      </c>
      <c r="I195" s="231"/>
      <c r="J195" s="231">
        <v>30</v>
      </c>
      <c r="K195" s="231"/>
      <c r="L195" s="231"/>
      <c r="M195" s="231"/>
      <c r="N195" s="231"/>
      <c r="O195" s="231">
        <f t="shared" si="7"/>
        <v>38</v>
      </c>
      <c r="P195" s="232" t="s">
        <v>506</v>
      </c>
      <c r="Q195" s="233" t="s">
        <v>1241</v>
      </c>
      <c r="R195" s="234">
        <v>29</v>
      </c>
      <c r="S195" s="234">
        <f t="shared" si="6"/>
        <v>1102</v>
      </c>
    </row>
    <row r="196" spans="1:19" x14ac:dyDescent="0.2">
      <c r="A196" s="229" t="s">
        <v>1633</v>
      </c>
      <c r="B196" s="230" t="s">
        <v>68</v>
      </c>
      <c r="C196" s="231" t="s">
        <v>98</v>
      </c>
      <c r="D196" s="231"/>
      <c r="E196" s="231"/>
      <c r="F196" s="231">
        <v>8</v>
      </c>
      <c r="G196" s="231">
        <v>0</v>
      </c>
      <c r="H196" s="231">
        <v>0</v>
      </c>
      <c r="I196" s="231"/>
      <c r="J196" s="231">
        <v>35</v>
      </c>
      <c r="K196" s="231"/>
      <c r="L196" s="231"/>
      <c r="M196" s="231"/>
      <c r="N196" s="231"/>
      <c r="O196" s="231">
        <f t="shared" si="7"/>
        <v>43</v>
      </c>
      <c r="P196" s="232" t="s">
        <v>506</v>
      </c>
      <c r="Q196" s="233" t="s">
        <v>1241</v>
      </c>
      <c r="R196" s="234">
        <v>43.9</v>
      </c>
      <c r="S196" s="234">
        <f t="shared" si="6"/>
        <v>1887.7</v>
      </c>
    </row>
    <row r="197" spans="1:19" x14ac:dyDescent="0.2">
      <c r="A197" s="229" t="s">
        <v>1633</v>
      </c>
      <c r="B197" s="230" t="s">
        <v>69</v>
      </c>
      <c r="C197" s="231" t="s">
        <v>98</v>
      </c>
      <c r="D197" s="231"/>
      <c r="E197" s="231"/>
      <c r="F197" s="231">
        <v>20</v>
      </c>
      <c r="G197" s="231">
        <v>100</v>
      </c>
      <c r="H197" s="231">
        <v>2</v>
      </c>
      <c r="I197" s="231"/>
      <c r="J197" s="231">
        <v>75</v>
      </c>
      <c r="K197" s="231"/>
      <c r="L197" s="231"/>
      <c r="M197" s="231"/>
      <c r="N197" s="231"/>
      <c r="O197" s="231">
        <f t="shared" si="7"/>
        <v>197</v>
      </c>
      <c r="P197" s="232" t="s">
        <v>506</v>
      </c>
      <c r="Q197" s="233" t="s">
        <v>1241</v>
      </c>
      <c r="R197" s="234">
        <v>55</v>
      </c>
      <c r="S197" s="234">
        <f t="shared" si="6"/>
        <v>10835</v>
      </c>
    </row>
    <row r="198" spans="1:19" x14ac:dyDescent="0.2">
      <c r="A198" s="229" t="s">
        <v>1633</v>
      </c>
      <c r="B198" s="230" t="s">
        <v>291</v>
      </c>
      <c r="C198" s="231" t="s">
        <v>98</v>
      </c>
      <c r="D198" s="231"/>
      <c r="E198" s="231"/>
      <c r="F198" s="231">
        <v>0</v>
      </c>
      <c r="G198" s="231">
        <v>30</v>
      </c>
      <c r="H198" s="231">
        <v>0</v>
      </c>
      <c r="I198" s="231"/>
      <c r="J198" s="231">
        <v>1200</v>
      </c>
      <c r="K198" s="231"/>
      <c r="L198" s="231"/>
      <c r="M198" s="231"/>
      <c r="N198" s="231"/>
      <c r="O198" s="231">
        <f t="shared" si="7"/>
        <v>1230</v>
      </c>
      <c r="P198" s="232" t="s">
        <v>506</v>
      </c>
      <c r="Q198" s="233" t="s">
        <v>1241</v>
      </c>
      <c r="R198" s="234">
        <v>30</v>
      </c>
      <c r="S198" s="234">
        <f t="shared" si="6"/>
        <v>36900</v>
      </c>
    </row>
    <row r="199" spans="1:19" x14ac:dyDescent="0.2">
      <c r="A199" s="229" t="s">
        <v>1633</v>
      </c>
      <c r="B199" s="230" t="s">
        <v>292</v>
      </c>
      <c r="C199" s="231" t="s">
        <v>1312</v>
      </c>
      <c r="D199" s="231"/>
      <c r="E199" s="231"/>
      <c r="F199" s="231">
        <v>0</v>
      </c>
      <c r="G199" s="231">
        <v>0</v>
      </c>
      <c r="H199" s="231">
        <v>0</v>
      </c>
      <c r="I199" s="231"/>
      <c r="J199" s="231">
        <v>100</v>
      </c>
      <c r="K199" s="231"/>
      <c r="L199" s="231"/>
      <c r="M199" s="231"/>
      <c r="N199" s="231"/>
      <c r="O199" s="231">
        <f t="shared" si="7"/>
        <v>100</v>
      </c>
      <c r="P199" s="232" t="s">
        <v>506</v>
      </c>
      <c r="Q199" s="233" t="s">
        <v>1241</v>
      </c>
      <c r="R199" s="234">
        <v>239.67</v>
      </c>
      <c r="S199" s="234">
        <f t="shared" si="6"/>
        <v>23967</v>
      </c>
    </row>
    <row r="200" spans="1:19" x14ac:dyDescent="0.2">
      <c r="A200" s="229" t="s">
        <v>1633</v>
      </c>
      <c r="B200" s="230" t="s">
        <v>293</v>
      </c>
      <c r="C200" s="231" t="s">
        <v>98</v>
      </c>
      <c r="D200" s="231"/>
      <c r="E200" s="231"/>
      <c r="F200" s="231">
        <v>20</v>
      </c>
      <c r="G200" s="231">
        <v>25</v>
      </c>
      <c r="H200" s="231">
        <v>0</v>
      </c>
      <c r="I200" s="231"/>
      <c r="J200" s="231">
        <v>500</v>
      </c>
      <c r="K200" s="231"/>
      <c r="L200" s="231"/>
      <c r="M200" s="231"/>
      <c r="N200" s="231"/>
      <c r="O200" s="231">
        <f t="shared" si="7"/>
        <v>545</v>
      </c>
      <c r="P200" s="232" t="s">
        <v>506</v>
      </c>
      <c r="Q200" s="233" t="s">
        <v>1241</v>
      </c>
      <c r="R200" s="234">
        <v>82.82</v>
      </c>
      <c r="S200" s="234">
        <f t="shared" si="6"/>
        <v>45136.899999999994</v>
      </c>
    </row>
    <row r="201" spans="1:19" x14ac:dyDescent="0.2">
      <c r="A201" s="229" t="s">
        <v>1633</v>
      </c>
      <c r="B201" s="230" t="s">
        <v>294</v>
      </c>
      <c r="C201" s="231" t="s">
        <v>98</v>
      </c>
      <c r="D201" s="231"/>
      <c r="E201" s="231"/>
      <c r="F201" s="231">
        <v>10</v>
      </c>
      <c r="G201" s="231">
        <v>50</v>
      </c>
      <c r="H201" s="231">
        <v>10</v>
      </c>
      <c r="I201" s="231"/>
      <c r="J201" s="231">
        <v>100</v>
      </c>
      <c r="K201" s="231"/>
      <c r="L201" s="231"/>
      <c r="M201" s="231"/>
      <c r="N201" s="231"/>
      <c r="O201" s="231">
        <f t="shared" si="7"/>
        <v>170</v>
      </c>
      <c r="P201" s="232" t="s">
        <v>506</v>
      </c>
      <c r="Q201" s="233" t="s">
        <v>1241</v>
      </c>
      <c r="R201" s="234">
        <v>1.2</v>
      </c>
      <c r="S201" s="234">
        <f t="shared" ref="S201:S264" si="8">O201*R201</f>
        <v>204</v>
      </c>
    </row>
    <row r="202" spans="1:19" x14ac:dyDescent="0.2">
      <c r="A202" s="229" t="s">
        <v>1633</v>
      </c>
      <c r="B202" s="230" t="s">
        <v>70</v>
      </c>
      <c r="C202" s="231" t="s">
        <v>98</v>
      </c>
      <c r="D202" s="231"/>
      <c r="E202" s="231"/>
      <c r="F202" s="231">
        <v>20</v>
      </c>
      <c r="G202" s="231">
        <v>1</v>
      </c>
      <c r="H202" s="231">
        <v>0</v>
      </c>
      <c r="I202" s="231"/>
      <c r="J202" s="231">
        <v>90</v>
      </c>
      <c r="K202" s="231"/>
      <c r="L202" s="231"/>
      <c r="M202" s="231"/>
      <c r="N202" s="231"/>
      <c r="O202" s="231">
        <f t="shared" si="7"/>
        <v>111</v>
      </c>
      <c r="P202" s="232" t="s">
        <v>506</v>
      </c>
      <c r="Q202" s="233" t="s">
        <v>1241</v>
      </c>
      <c r="R202" s="234">
        <v>33</v>
      </c>
      <c r="S202" s="234">
        <f t="shared" si="8"/>
        <v>3663</v>
      </c>
    </row>
    <row r="203" spans="1:19" x14ac:dyDescent="0.2">
      <c r="A203" s="229" t="s">
        <v>1633</v>
      </c>
      <c r="B203" s="230" t="s">
        <v>119</v>
      </c>
      <c r="C203" s="231" t="s">
        <v>98</v>
      </c>
      <c r="D203" s="231"/>
      <c r="E203" s="231"/>
      <c r="F203" s="231">
        <v>10</v>
      </c>
      <c r="G203" s="231">
        <v>1</v>
      </c>
      <c r="H203" s="231">
        <v>0</v>
      </c>
      <c r="I203" s="231"/>
      <c r="J203" s="231">
        <v>80</v>
      </c>
      <c r="K203" s="231"/>
      <c r="L203" s="231"/>
      <c r="M203" s="231"/>
      <c r="N203" s="231"/>
      <c r="O203" s="231">
        <f t="shared" si="7"/>
        <v>91</v>
      </c>
      <c r="P203" s="232" t="s">
        <v>506</v>
      </c>
      <c r="Q203" s="233" t="s">
        <v>1241</v>
      </c>
      <c r="R203" s="234">
        <v>98</v>
      </c>
      <c r="S203" s="234">
        <f t="shared" si="8"/>
        <v>8918</v>
      </c>
    </row>
    <row r="204" spans="1:19" x14ac:dyDescent="0.2">
      <c r="A204" s="229" t="s">
        <v>1633</v>
      </c>
      <c r="B204" s="230" t="s">
        <v>295</v>
      </c>
      <c r="C204" s="231" t="s">
        <v>98</v>
      </c>
      <c r="D204" s="231"/>
      <c r="E204" s="231"/>
      <c r="F204" s="231">
        <v>15</v>
      </c>
      <c r="G204" s="231">
        <v>1000</v>
      </c>
      <c r="H204" s="231">
        <v>100</v>
      </c>
      <c r="I204" s="231"/>
      <c r="J204" s="231">
        <v>2000</v>
      </c>
      <c r="K204" s="231"/>
      <c r="L204" s="231"/>
      <c r="M204" s="231"/>
      <c r="N204" s="231"/>
      <c r="O204" s="231">
        <f t="shared" si="7"/>
        <v>3115</v>
      </c>
      <c r="P204" s="232" t="s">
        <v>506</v>
      </c>
      <c r="Q204" s="233" t="s">
        <v>1241</v>
      </c>
      <c r="R204" s="234">
        <v>8.5</v>
      </c>
      <c r="S204" s="234">
        <f t="shared" si="8"/>
        <v>26477.5</v>
      </c>
    </row>
    <row r="205" spans="1:19" x14ac:dyDescent="0.2">
      <c r="A205" s="229" t="s">
        <v>1633</v>
      </c>
      <c r="B205" s="230" t="s">
        <v>71</v>
      </c>
      <c r="C205" s="231" t="s">
        <v>98</v>
      </c>
      <c r="D205" s="231"/>
      <c r="E205" s="231"/>
      <c r="F205" s="231">
        <v>800</v>
      </c>
      <c r="G205" s="231">
        <v>3000</v>
      </c>
      <c r="H205" s="231">
        <v>100</v>
      </c>
      <c r="I205" s="231"/>
      <c r="J205" s="231">
        <v>5000</v>
      </c>
      <c r="K205" s="231"/>
      <c r="L205" s="231"/>
      <c r="M205" s="231"/>
      <c r="N205" s="231"/>
      <c r="O205" s="231">
        <f t="shared" si="7"/>
        <v>8900</v>
      </c>
      <c r="P205" s="232" t="s">
        <v>506</v>
      </c>
      <c r="Q205" s="233" t="s">
        <v>1241</v>
      </c>
      <c r="R205" s="234">
        <v>0.4</v>
      </c>
      <c r="S205" s="234">
        <f t="shared" si="8"/>
        <v>3560</v>
      </c>
    </row>
    <row r="206" spans="1:19" x14ac:dyDescent="0.2">
      <c r="A206" s="229" t="s">
        <v>1633</v>
      </c>
      <c r="B206" s="230" t="s">
        <v>296</v>
      </c>
      <c r="C206" s="231" t="s">
        <v>101</v>
      </c>
      <c r="D206" s="231"/>
      <c r="E206" s="231"/>
      <c r="F206" s="231">
        <v>50</v>
      </c>
      <c r="G206" s="231">
        <v>75</v>
      </c>
      <c r="H206" s="231">
        <v>30</v>
      </c>
      <c r="I206" s="231"/>
      <c r="J206" s="231">
        <v>200</v>
      </c>
      <c r="K206" s="231"/>
      <c r="L206" s="231"/>
      <c r="M206" s="231"/>
      <c r="N206" s="231"/>
      <c r="O206" s="231">
        <f t="shared" si="7"/>
        <v>355</v>
      </c>
      <c r="P206" s="232" t="s">
        <v>506</v>
      </c>
      <c r="Q206" s="233" t="s">
        <v>1241</v>
      </c>
      <c r="R206" s="234">
        <v>22</v>
      </c>
      <c r="S206" s="234">
        <f t="shared" si="8"/>
        <v>7810</v>
      </c>
    </row>
    <row r="207" spans="1:19" x14ac:dyDescent="0.2">
      <c r="A207" s="229" t="s">
        <v>1633</v>
      </c>
      <c r="B207" s="230" t="s">
        <v>72</v>
      </c>
      <c r="C207" s="231" t="s">
        <v>98</v>
      </c>
      <c r="D207" s="231"/>
      <c r="E207" s="231"/>
      <c r="F207" s="231">
        <v>2600</v>
      </c>
      <c r="G207" s="231">
        <v>2000</v>
      </c>
      <c r="H207" s="231">
        <v>200</v>
      </c>
      <c r="I207" s="231"/>
      <c r="J207" s="231">
        <v>24000</v>
      </c>
      <c r="K207" s="231"/>
      <c r="L207" s="231"/>
      <c r="M207" s="231"/>
      <c r="N207" s="231"/>
      <c r="O207" s="231">
        <f t="shared" si="7"/>
        <v>28800</v>
      </c>
      <c r="P207" s="232" t="s">
        <v>506</v>
      </c>
      <c r="Q207" s="233" t="s">
        <v>1240</v>
      </c>
      <c r="R207" s="234">
        <v>4.4000000000000004</v>
      </c>
      <c r="S207" s="234">
        <f t="shared" si="8"/>
        <v>126720.00000000001</v>
      </c>
    </row>
    <row r="208" spans="1:19" x14ac:dyDescent="0.2">
      <c r="A208" s="229" t="s">
        <v>1633</v>
      </c>
      <c r="B208" s="230" t="s">
        <v>106</v>
      </c>
      <c r="C208" s="231" t="s">
        <v>1310</v>
      </c>
      <c r="D208" s="231"/>
      <c r="E208" s="231"/>
      <c r="F208" s="231">
        <v>90</v>
      </c>
      <c r="G208" s="231">
        <v>50</v>
      </c>
      <c r="H208" s="231">
        <v>200</v>
      </c>
      <c r="I208" s="231"/>
      <c r="J208" s="231">
        <v>3000</v>
      </c>
      <c r="K208" s="231"/>
      <c r="L208" s="231"/>
      <c r="M208" s="231"/>
      <c r="N208" s="231"/>
      <c r="O208" s="231">
        <f t="shared" si="7"/>
        <v>3340</v>
      </c>
      <c r="P208" s="232" t="s">
        <v>506</v>
      </c>
      <c r="Q208" s="233" t="s">
        <v>1240</v>
      </c>
      <c r="R208" s="234">
        <v>82.5</v>
      </c>
      <c r="S208" s="234">
        <f t="shared" si="8"/>
        <v>275550</v>
      </c>
    </row>
    <row r="209" spans="1:19" x14ac:dyDescent="0.2">
      <c r="A209" s="229" t="s">
        <v>1633</v>
      </c>
      <c r="B209" s="230" t="s">
        <v>297</v>
      </c>
      <c r="C209" s="231" t="s">
        <v>98</v>
      </c>
      <c r="D209" s="231"/>
      <c r="E209" s="231"/>
      <c r="F209" s="231">
        <v>10</v>
      </c>
      <c r="G209" s="231">
        <v>10</v>
      </c>
      <c r="H209" s="231">
        <v>3</v>
      </c>
      <c r="I209" s="231"/>
      <c r="J209" s="231">
        <v>10</v>
      </c>
      <c r="K209" s="231"/>
      <c r="L209" s="231"/>
      <c r="M209" s="231"/>
      <c r="N209" s="231"/>
      <c r="O209" s="231">
        <f>SUM(E209:M209)</f>
        <v>33</v>
      </c>
      <c r="P209" s="232" t="s">
        <v>506</v>
      </c>
      <c r="Q209" s="233" t="s">
        <v>1241</v>
      </c>
      <c r="R209" s="234">
        <v>159</v>
      </c>
      <c r="S209" s="234">
        <f t="shared" si="8"/>
        <v>5247</v>
      </c>
    </row>
    <row r="210" spans="1:19" x14ac:dyDescent="0.2">
      <c r="A210" s="229" t="s">
        <v>1633</v>
      </c>
      <c r="B210" s="230" t="s">
        <v>73</v>
      </c>
      <c r="C210" s="231" t="s">
        <v>98</v>
      </c>
      <c r="D210" s="231"/>
      <c r="E210" s="231"/>
      <c r="F210" s="231">
        <v>30</v>
      </c>
      <c r="G210" s="231">
        <v>5</v>
      </c>
      <c r="H210" s="231">
        <v>5</v>
      </c>
      <c r="I210" s="231"/>
      <c r="J210" s="231">
        <v>115</v>
      </c>
      <c r="K210" s="231"/>
      <c r="L210" s="231"/>
      <c r="M210" s="231"/>
      <c r="N210" s="231"/>
      <c r="O210" s="231">
        <f t="shared" si="7"/>
        <v>155</v>
      </c>
      <c r="P210" s="232" t="s">
        <v>506</v>
      </c>
      <c r="Q210" s="233" t="s">
        <v>1241</v>
      </c>
      <c r="R210" s="234">
        <v>4.4000000000000004</v>
      </c>
      <c r="S210" s="234">
        <f t="shared" si="8"/>
        <v>682</v>
      </c>
    </row>
    <row r="211" spans="1:19" x14ac:dyDescent="0.2">
      <c r="A211" s="229" t="s">
        <v>1633</v>
      </c>
      <c r="B211" s="230" t="s">
        <v>298</v>
      </c>
      <c r="C211" s="231" t="s">
        <v>98</v>
      </c>
      <c r="D211" s="231"/>
      <c r="E211" s="231"/>
      <c r="F211" s="231">
        <v>30</v>
      </c>
      <c r="G211" s="231">
        <v>5</v>
      </c>
      <c r="H211" s="231">
        <v>5</v>
      </c>
      <c r="I211" s="231"/>
      <c r="J211" s="231">
        <v>200</v>
      </c>
      <c r="K211" s="231"/>
      <c r="L211" s="231"/>
      <c r="M211" s="231"/>
      <c r="N211" s="231"/>
      <c r="O211" s="231">
        <f t="shared" si="7"/>
        <v>240</v>
      </c>
      <c r="P211" s="232" t="s">
        <v>506</v>
      </c>
      <c r="Q211" s="233" t="s">
        <v>1241</v>
      </c>
      <c r="R211" s="234">
        <v>5.9</v>
      </c>
      <c r="S211" s="234">
        <f t="shared" si="8"/>
        <v>1416</v>
      </c>
    </row>
    <row r="212" spans="1:19" x14ac:dyDescent="0.2">
      <c r="A212" s="229" t="s">
        <v>1633</v>
      </c>
      <c r="B212" s="230" t="s">
        <v>299</v>
      </c>
      <c r="C212" s="231" t="s">
        <v>98</v>
      </c>
      <c r="D212" s="231"/>
      <c r="E212" s="231"/>
      <c r="F212" s="231">
        <v>30</v>
      </c>
      <c r="G212" s="231">
        <v>5</v>
      </c>
      <c r="H212" s="231">
        <v>5</v>
      </c>
      <c r="I212" s="231"/>
      <c r="J212" s="231">
        <v>200</v>
      </c>
      <c r="K212" s="231"/>
      <c r="L212" s="231"/>
      <c r="M212" s="231"/>
      <c r="N212" s="231"/>
      <c r="O212" s="231">
        <f t="shared" si="7"/>
        <v>240</v>
      </c>
      <c r="P212" s="232" t="s">
        <v>506</v>
      </c>
      <c r="Q212" s="233" t="s">
        <v>1241</v>
      </c>
      <c r="R212" s="234">
        <v>7.9</v>
      </c>
      <c r="S212" s="234">
        <f t="shared" si="8"/>
        <v>1896</v>
      </c>
    </row>
    <row r="213" spans="1:19" x14ac:dyDescent="0.2">
      <c r="A213" s="229" t="s">
        <v>1633</v>
      </c>
      <c r="B213" s="230" t="s">
        <v>300</v>
      </c>
      <c r="C213" s="231" t="s">
        <v>98</v>
      </c>
      <c r="D213" s="231"/>
      <c r="E213" s="231"/>
      <c r="F213" s="231">
        <v>15</v>
      </c>
      <c r="G213" s="231">
        <v>50</v>
      </c>
      <c r="H213" s="231">
        <v>5</v>
      </c>
      <c r="I213" s="231"/>
      <c r="J213" s="231">
        <v>20</v>
      </c>
      <c r="K213" s="231"/>
      <c r="L213" s="231"/>
      <c r="M213" s="231"/>
      <c r="N213" s="231"/>
      <c r="O213" s="231">
        <f t="shared" si="7"/>
        <v>90</v>
      </c>
      <c r="P213" s="232" t="s">
        <v>506</v>
      </c>
      <c r="Q213" s="233" t="s">
        <v>1241</v>
      </c>
      <c r="R213" s="234">
        <v>4.9400000000000004</v>
      </c>
      <c r="S213" s="234">
        <f t="shared" si="8"/>
        <v>444.6</v>
      </c>
    </row>
    <row r="214" spans="1:19" x14ac:dyDescent="0.2">
      <c r="A214" s="229" t="s">
        <v>1633</v>
      </c>
      <c r="B214" s="230" t="s">
        <v>74</v>
      </c>
      <c r="C214" s="231" t="s">
        <v>1310</v>
      </c>
      <c r="D214" s="231"/>
      <c r="E214" s="231"/>
      <c r="F214" s="231">
        <v>200</v>
      </c>
      <c r="G214" s="231">
        <v>1000</v>
      </c>
      <c r="H214" s="231">
        <v>200</v>
      </c>
      <c r="I214" s="231"/>
      <c r="J214" s="231">
        <v>900</v>
      </c>
      <c r="K214" s="231"/>
      <c r="L214" s="231"/>
      <c r="M214" s="231"/>
      <c r="N214" s="231"/>
      <c r="O214" s="231">
        <f t="shared" si="7"/>
        <v>2300</v>
      </c>
      <c r="P214" s="232" t="s">
        <v>506</v>
      </c>
      <c r="Q214" s="233" t="s">
        <v>1241</v>
      </c>
      <c r="R214" s="234">
        <v>15.5</v>
      </c>
      <c r="S214" s="234">
        <f t="shared" si="8"/>
        <v>35650</v>
      </c>
    </row>
    <row r="215" spans="1:19" x14ac:dyDescent="0.2">
      <c r="A215" s="229" t="s">
        <v>1633</v>
      </c>
      <c r="B215" s="230" t="s">
        <v>301</v>
      </c>
      <c r="C215" s="231" t="s">
        <v>98</v>
      </c>
      <c r="D215" s="231"/>
      <c r="E215" s="231"/>
      <c r="F215" s="231">
        <v>0</v>
      </c>
      <c r="G215" s="231">
        <v>100</v>
      </c>
      <c r="H215" s="231">
        <v>5</v>
      </c>
      <c r="I215" s="231"/>
      <c r="J215" s="231">
        <v>10</v>
      </c>
      <c r="K215" s="231"/>
      <c r="L215" s="231"/>
      <c r="M215" s="231"/>
      <c r="N215" s="231"/>
      <c r="O215" s="231">
        <f t="shared" si="7"/>
        <v>115</v>
      </c>
      <c r="P215" s="232" t="s">
        <v>506</v>
      </c>
      <c r="Q215" s="233" t="s">
        <v>1241</v>
      </c>
      <c r="R215" s="234">
        <v>1.5</v>
      </c>
      <c r="S215" s="234">
        <f t="shared" si="8"/>
        <v>172.5</v>
      </c>
    </row>
    <row r="216" spans="1:19" x14ac:dyDescent="0.2">
      <c r="A216" s="229" t="s">
        <v>1633</v>
      </c>
      <c r="B216" s="230" t="s">
        <v>302</v>
      </c>
      <c r="C216" s="231" t="s">
        <v>98</v>
      </c>
      <c r="D216" s="231"/>
      <c r="E216" s="231"/>
      <c r="F216" s="231">
        <v>30</v>
      </c>
      <c r="G216" s="231">
        <v>150</v>
      </c>
      <c r="H216" s="231">
        <v>20</v>
      </c>
      <c r="I216" s="231"/>
      <c r="J216" s="231">
        <v>100</v>
      </c>
      <c r="K216" s="231"/>
      <c r="L216" s="231"/>
      <c r="M216" s="231"/>
      <c r="N216" s="231"/>
      <c r="O216" s="231">
        <f t="shared" si="7"/>
        <v>300</v>
      </c>
      <c r="P216" s="232" t="s">
        <v>506</v>
      </c>
      <c r="Q216" s="233" t="s">
        <v>1241</v>
      </c>
      <c r="R216" s="234">
        <v>5.99</v>
      </c>
      <c r="S216" s="234">
        <f t="shared" si="8"/>
        <v>1797</v>
      </c>
    </row>
    <row r="217" spans="1:19" x14ac:dyDescent="0.2">
      <c r="A217" s="229" t="s">
        <v>1633</v>
      </c>
      <c r="B217" s="230" t="s">
        <v>107</v>
      </c>
      <c r="C217" s="231" t="s">
        <v>1305</v>
      </c>
      <c r="D217" s="231"/>
      <c r="E217" s="231"/>
      <c r="F217" s="231">
        <v>100</v>
      </c>
      <c r="G217" s="231">
        <v>250</v>
      </c>
      <c r="H217" s="231">
        <v>50</v>
      </c>
      <c r="I217" s="231"/>
      <c r="J217" s="231">
        <v>500</v>
      </c>
      <c r="K217" s="231"/>
      <c r="L217" s="231"/>
      <c r="M217" s="231"/>
      <c r="N217" s="231"/>
      <c r="O217" s="231">
        <f t="shared" si="7"/>
        <v>900</v>
      </c>
      <c r="P217" s="232" t="s">
        <v>506</v>
      </c>
      <c r="Q217" s="233" t="s">
        <v>1240</v>
      </c>
      <c r="R217" s="234">
        <v>99.06</v>
      </c>
      <c r="S217" s="234">
        <f t="shared" si="8"/>
        <v>89154</v>
      </c>
    </row>
    <row r="218" spans="1:19" x14ac:dyDescent="0.2">
      <c r="A218" s="229" t="s">
        <v>1633</v>
      </c>
      <c r="B218" s="230" t="s">
        <v>303</v>
      </c>
      <c r="C218" s="231" t="s">
        <v>98</v>
      </c>
      <c r="D218" s="231"/>
      <c r="E218" s="231"/>
      <c r="F218" s="231">
        <v>15</v>
      </c>
      <c r="G218" s="231">
        <v>50</v>
      </c>
      <c r="H218" s="231">
        <v>2</v>
      </c>
      <c r="I218" s="231"/>
      <c r="J218" s="231">
        <v>50</v>
      </c>
      <c r="K218" s="231"/>
      <c r="L218" s="231"/>
      <c r="M218" s="231"/>
      <c r="N218" s="231"/>
      <c r="O218" s="231">
        <f t="shared" si="7"/>
        <v>117</v>
      </c>
      <c r="P218" s="232" t="s">
        <v>506</v>
      </c>
      <c r="Q218" s="233" t="s">
        <v>1241</v>
      </c>
      <c r="R218" s="234">
        <v>388</v>
      </c>
      <c r="S218" s="234">
        <f t="shared" si="8"/>
        <v>45396</v>
      </c>
    </row>
    <row r="219" spans="1:19" x14ac:dyDescent="0.2">
      <c r="A219" s="229" t="s">
        <v>1633</v>
      </c>
      <c r="B219" s="230" t="s">
        <v>304</v>
      </c>
      <c r="C219" s="231" t="s">
        <v>98</v>
      </c>
      <c r="D219" s="231"/>
      <c r="E219" s="231"/>
      <c r="F219" s="231">
        <v>15</v>
      </c>
      <c r="G219" s="231">
        <v>50</v>
      </c>
      <c r="H219" s="231">
        <v>0</v>
      </c>
      <c r="I219" s="231"/>
      <c r="J219" s="231">
        <v>60</v>
      </c>
      <c r="K219" s="231"/>
      <c r="L219" s="231"/>
      <c r="M219" s="231"/>
      <c r="N219" s="231"/>
      <c r="O219" s="231">
        <f t="shared" si="7"/>
        <v>125</v>
      </c>
      <c r="P219" s="232" t="s">
        <v>506</v>
      </c>
      <c r="Q219" s="233" t="s">
        <v>1241</v>
      </c>
      <c r="R219" s="234">
        <v>368</v>
      </c>
      <c r="S219" s="234">
        <f t="shared" si="8"/>
        <v>46000</v>
      </c>
    </row>
    <row r="220" spans="1:19" x14ac:dyDescent="0.2">
      <c r="A220" s="229" t="s">
        <v>1633</v>
      </c>
      <c r="B220" s="230" t="s">
        <v>305</v>
      </c>
      <c r="C220" s="231" t="s">
        <v>98</v>
      </c>
      <c r="D220" s="231"/>
      <c r="E220" s="231"/>
      <c r="F220" s="231">
        <v>20</v>
      </c>
      <c r="G220" s="231">
        <v>100</v>
      </c>
      <c r="H220" s="231">
        <v>2</v>
      </c>
      <c r="I220" s="231"/>
      <c r="J220" s="231">
        <v>20</v>
      </c>
      <c r="K220" s="231"/>
      <c r="L220" s="231"/>
      <c r="M220" s="231"/>
      <c r="N220" s="231"/>
      <c r="O220" s="231">
        <f t="shared" si="7"/>
        <v>142</v>
      </c>
      <c r="P220" s="232" t="s">
        <v>506</v>
      </c>
      <c r="Q220" s="233" t="s">
        <v>1241</v>
      </c>
      <c r="R220" s="234">
        <v>245</v>
      </c>
      <c r="S220" s="234">
        <f t="shared" si="8"/>
        <v>34790</v>
      </c>
    </row>
    <row r="221" spans="1:19" x14ac:dyDescent="0.2">
      <c r="A221" s="229" t="s">
        <v>1633</v>
      </c>
      <c r="B221" s="230" t="s">
        <v>306</v>
      </c>
      <c r="C221" s="231" t="s">
        <v>1212</v>
      </c>
      <c r="D221" s="231"/>
      <c r="E221" s="231"/>
      <c r="F221" s="231">
        <v>50</v>
      </c>
      <c r="G221" s="231">
        <v>10</v>
      </c>
      <c r="H221" s="231">
        <v>5</v>
      </c>
      <c r="I221" s="231"/>
      <c r="J221" s="231">
        <v>500</v>
      </c>
      <c r="K221" s="231"/>
      <c r="L221" s="231"/>
      <c r="M221" s="231"/>
      <c r="N221" s="231"/>
      <c r="O221" s="231">
        <f t="shared" si="7"/>
        <v>565</v>
      </c>
      <c r="P221" s="232" t="s">
        <v>506</v>
      </c>
      <c r="Q221" s="233" t="s">
        <v>1241</v>
      </c>
      <c r="R221" s="234">
        <v>15.1</v>
      </c>
      <c r="S221" s="234">
        <f t="shared" si="8"/>
        <v>8531.5</v>
      </c>
    </row>
    <row r="222" spans="1:19" x14ac:dyDescent="0.2">
      <c r="A222" s="229" t="s">
        <v>1633</v>
      </c>
      <c r="B222" s="230" t="s">
        <v>307</v>
      </c>
      <c r="C222" s="231" t="s">
        <v>1212</v>
      </c>
      <c r="D222" s="231"/>
      <c r="E222" s="231"/>
      <c r="F222" s="231">
        <v>50</v>
      </c>
      <c r="G222" s="231">
        <v>10</v>
      </c>
      <c r="H222" s="231">
        <v>5</v>
      </c>
      <c r="I222" s="231"/>
      <c r="J222" s="231">
        <v>500</v>
      </c>
      <c r="K222" s="231"/>
      <c r="L222" s="231"/>
      <c r="M222" s="231"/>
      <c r="N222" s="231"/>
      <c r="O222" s="231">
        <f t="shared" si="7"/>
        <v>565</v>
      </c>
      <c r="P222" s="232" t="s">
        <v>506</v>
      </c>
      <c r="Q222" s="233" t="s">
        <v>1241</v>
      </c>
      <c r="R222" s="234">
        <v>13.5</v>
      </c>
      <c r="S222" s="234">
        <f t="shared" si="8"/>
        <v>7627.5</v>
      </c>
    </row>
    <row r="223" spans="1:19" x14ac:dyDescent="0.2">
      <c r="A223" s="229" t="s">
        <v>1633</v>
      </c>
      <c r="B223" s="230" t="s">
        <v>308</v>
      </c>
      <c r="C223" s="231" t="s">
        <v>1212</v>
      </c>
      <c r="D223" s="231"/>
      <c r="E223" s="231"/>
      <c r="F223" s="231">
        <v>55</v>
      </c>
      <c r="G223" s="231">
        <v>10</v>
      </c>
      <c r="H223" s="231">
        <v>5</v>
      </c>
      <c r="I223" s="231"/>
      <c r="J223" s="231">
        <v>280</v>
      </c>
      <c r="K223" s="231"/>
      <c r="L223" s="231"/>
      <c r="M223" s="231"/>
      <c r="N223" s="231"/>
      <c r="O223" s="231">
        <f t="shared" si="7"/>
        <v>350</v>
      </c>
      <c r="P223" s="232" t="s">
        <v>506</v>
      </c>
      <c r="Q223" s="233" t="s">
        <v>1241</v>
      </c>
      <c r="R223" s="234">
        <v>11.34</v>
      </c>
      <c r="S223" s="234">
        <f t="shared" si="8"/>
        <v>3969</v>
      </c>
    </row>
    <row r="224" spans="1:19" x14ac:dyDescent="0.2">
      <c r="A224" s="229" t="s">
        <v>1633</v>
      </c>
      <c r="B224" s="230" t="s">
        <v>309</v>
      </c>
      <c r="C224" s="231" t="s">
        <v>1212</v>
      </c>
      <c r="D224" s="231"/>
      <c r="E224" s="231"/>
      <c r="F224" s="231">
        <v>70</v>
      </c>
      <c r="G224" s="231">
        <v>10</v>
      </c>
      <c r="H224" s="231">
        <v>5</v>
      </c>
      <c r="I224" s="231"/>
      <c r="J224" s="231">
        <v>700</v>
      </c>
      <c r="K224" s="231"/>
      <c r="L224" s="231"/>
      <c r="M224" s="231"/>
      <c r="N224" s="231"/>
      <c r="O224" s="231">
        <f t="shared" si="7"/>
        <v>785</v>
      </c>
      <c r="P224" s="232" t="s">
        <v>506</v>
      </c>
      <c r="Q224" s="233" t="s">
        <v>1241</v>
      </c>
      <c r="R224" s="234">
        <v>10.199999999999999</v>
      </c>
      <c r="S224" s="234">
        <f t="shared" si="8"/>
        <v>8006.9999999999991</v>
      </c>
    </row>
    <row r="225" spans="1:19" x14ac:dyDescent="0.2">
      <c r="A225" s="229" t="s">
        <v>1633</v>
      </c>
      <c r="B225" s="230" t="s">
        <v>310</v>
      </c>
      <c r="C225" s="231" t="s">
        <v>1212</v>
      </c>
      <c r="D225" s="231"/>
      <c r="E225" s="231"/>
      <c r="F225" s="231">
        <v>70</v>
      </c>
      <c r="G225" s="231">
        <v>10</v>
      </c>
      <c r="H225" s="231">
        <v>5</v>
      </c>
      <c r="I225" s="231"/>
      <c r="J225" s="231">
        <v>700</v>
      </c>
      <c r="K225" s="231"/>
      <c r="L225" s="231"/>
      <c r="M225" s="231"/>
      <c r="N225" s="231"/>
      <c r="O225" s="231">
        <f t="shared" si="7"/>
        <v>785</v>
      </c>
      <c r="P225" s="232" t="s">
        <v>506</v>
      </c>
      <c r="Q225" s="233" t="s">
        <v>1241</v>
      </c>
      <c r="R225" s="234">
        <v>10.24</v>
      </c>
      <c r="S225" s="234">
        <f t="shared" si="8"/>
        <v>8038.4000000000005</v>
      </c>
    </row>
    <row r="226" spans="1:19" x14ac:dyDescent="0.2">
      <c r="A226" s="229" t="s">
        <v>1633</v>
      </c>
      <c r="B226" s="230" t="s">
        <v>311</v>
      </c>
      <c r="C226" s="231" t="s">
        <v>1212</v>
      </c>
      <c r="D226" s="231"/>
      <c r="E226" s="231"/>
      <c r="F226" s="231">
        <v>60</v>
      </c>
      <c r="G226" s="231">
        <v>10</v>
      </c>
      <c r="H226" s="231">
        <v>5</v>
      </c>
      <c r="I226" s="231"/>
      <c r="J226" s="231">
        <v>600</v>
      </c>
      <c r="K226" s="231"/>
      <c r="L226" s="231"/>
      <c r="M226" s="231"/>
      <c r="N226" s="231"/>
      <c r="O226" s="231">
        <f t="shared" si="7"/>
        <v>675</v>
      </c>
      <c r="P226" s="232" t="s">
        <v>506</v>
      </c>
      <c r="Q226" s="233" t="s">
        <v>1241</v>
      </c>
      <c r="R226" s="234">
        <v>10.5</v>
      </c>
      <c r="S226" s="234">
        <f t="shared" si="8"/>
        <v>7087.5</v>
      </c>
    </row>
    <row r="227" spans="1:19" x14ac:dyDescent="0.2">
      <c r="A227" s="229" t="s">
        <v>1633</v>
      </c>
      <c r="B227" s="230" t="s">
        <v>312</v>
      </c>
      <c r="C227" s="231" t="s">
        <v>1212</v>
      </c>
      <c r="D227" s="231"/>
      <c r="E227" s="231"/>
      <c r="F227" s="231">
        <v>60</v>
      </c>
      <c r="G227" s="231">
        <v>10</v>
      </c>
      <c r="H227" s="231">
        <v>5</v>
      </c>
      <c r="I227" s="231"/>
      <c r="J227" s="231">
        <v>300</v>
      </c>
      <c r="K227" s="231"/>
      <c r="L227" s="231"/>
      <c r="M227" s="231"/>
      <c r="N227" s="231"/>
      <c r="O227" s="231">
        <f t="shared" si="7"/>
        <v>375</v>
      </c>
      <c r="P227" s="232" t="s">
        <v>506</v>
      </c>
      <c r="Q227" s="233" t="s">
        <v>1241</v>
      </c>
      <c r="R227" s="234">
        <v>13.54</v>
      </c>
      <c r="S227" s="234">
        <f t="shared" si="8"/>
        <v>5077.5</v>
      </c>
    </row>
    <row r="228" spans="1:19" x14ac:dyDescent="0.2">
      <c r="A228" s="229" t="s">
        <v>1633</v>
      </c>
      <c r="B228" s="230" t="s">
        <v>313</v>
      </c>
      <c r="C228" s="231" t="s">
        <v>1212</v>
      </c>
      <c r="D228" s="231"/>
      <c r="E228" s="231"/>
      <c r="F228" s="231">
        <v>60</v>
      </c>
      <c r="G228" s="231">
        <v>10</v>
      </c>
      <c r="H228" s="231">
        <v>5</v>
      </c>
      <c r="I228" s="231"/>
      <c r="J228" s="231">
        <v>280</v>
      </c>
      <c r="K228" s="231"/>
      <c r="L228" s="231"/>
      <c r="M228" s="231"/>
      <c r="N228" s="231"/>
      <c r="O228" s="231">
        <f t="shared" si="7"/>
        <v>355</v>
      </c>
      <c r="P228" s="232" t="s">
        <v>506</v>
      </c>
      <c r="Q228" s="233" t="s">
        <v>1241</v>
      </c>
      <c r="R228" s="234">
        <v>15.37</v>
      </c>
      <c r="S228" s="234">
        <f t="shared" si="8"/>
        <v>5456.3499999999995</v>
      </c>
    </row>
    <row r="229" spans="1:19" x14ac:dyDescent="0.2">
      <c r="A229" s="229" t="s">
        <v>1633</v>
      </c>
      <c r="B229" s="230" t="s">
        <v>314</v>
      </c>
      <c r="C229" s="231" t="s">
        <v>1212</v>
      </c>
      <c r="D229" s="231"/>
      <c r="E229" s="231"/>
      <c r="F229" s="231">
        <v>60</v>
      </c>
      <c r="G229" s="231">
        <v>10</v>
      </c>
      <c r="H229" s="231">
        <v>5</v>
      </c>
      <c r="I229" s="231"/>
      <c r="J229" s="231">
        <v>600</v>
      </c>
      <c r="K229" s="231"/>
      <c r="L229" s="231"/>
      <c r="M229" s="231"/>
      <c r="N229" s="231"/>
      <c r="O229" s="231">
        <f t="shared" ref="O229:O292" si="9">SUM(E229:M229)</f>
        <v>675</v>
      </c>
      <c r="P229" s="232" t="s">
        <v>506</v>
      </c>
      <c r="Q229" s="233" t="s">
        <v>1241</v>
      </c>
      <c r="R229" s="234">
        <v>13.5</v>
      </c>
      <c r="S229" s="234">
        <f t="shared" si="8"/>
        <v>9112.5</v>
      </c>
    </row>
    <row r="230" spans="1:19" x14ac:dyDescent="0.2">
      <c r="A230" s="229" t="s">
        <v>1633</v>
      </c>
      <c r="B230" s="230" t="s">
        <v>315</v>
      </c>
      <c r="C230" s="231" t="s">
        <v>1212</v>
      </c>
      <c r="D230" s="231"/>
      <c r="E230" s="231"/>
      <c r="F230" s="231">
        <v>60</v>
      </c>
      <c r="G230" s="231">
        <v>10</v>
      </c>
      <c r="H230" s="231">
        <v>5</v>
      </c>
      <c r="I230" s="231"/>
      <c r="J230" s="231">
        <v>260</v>
      </c>
      <c r="K230" s="231"/>
      <c r="L230" s="231"/>
      <c r="M230" s="231"/>
      <c r="N230" s="231"/>
      <c r="O230" s="231">
        <f t="shared" si="9"/>
        <v>335</v>
      </c>
      <c r="P230" s="232" t="s">
        <v>506</v>
      </c>
      <c r="Q230" s="233" t="s">
        <v>1241</v>
      </c>
      <c r="R230" s="234">
        <v>16.25</v>
      </c>
      <c r="S230" s="234">
        <f t="shared" si="8"/>
        <v>5443.75</v>
      </c>
    </row>
    <row r="231" spans="1:19" x14ac:dyDescent="0.2">
      <c r="A231" s="229" t="s">
        <v>1633</v>
      </c>
      <c r="B231" s="230" t="s">
        <v>75</v>
      </c>
      <c r="C231" s="231" t="s">
        <v>101</v>
      </c>
      <c r="D231" s="231"/>
      <c r="E231" s="231"/>
      <c r="F231" s="231">
        <v>100</v>
      </c>
      <c r="G231" s="231">
        <v>10</v>
      </c>
      <c r="H231" s="231">
        <v>5</v>
      </c>
      <c r="I231" s="231"/>
      <c r="J231" s="231">
        <v>1000</v>
      </c>
      <c r="K231" s="231"/>
      <c r="L231" s="231"/>
      <c r="M231" s="231"/>
      <c r="N231" s="231"/>
      <c r="O231" s="231">
        <f t="shared" si="9"/>
        <v>1115</v>
      </c>
      <c r="P231" s="232" t="s">
        <v>506</v>
      </c>
      <c r="Q231" s="233" t="s">
        <v>1241</v>
      </c>
      <c r="R231" s="234">
        <v>12.5</v>
      </c>
      <c r="S231" s="234">
        <f t="shared" si="8"/>
        <v>13937.5</v>
      </c>
    </row>
    <row r="232" spans="1:19" x14ac:dyDescent="0.2">
      <c r="A232" s="229" t="s">
        <v>1633</v>
      </c>
      <c r="B232" s="230" t="s">
        <v>121</v>
      </c>
      <c r="C232" s="231" t="s">
        <v>98</v>
      </c>
      <c r="D232" s="231"/>
      <c r="E232" s="231"/>
      <c r="F232" s="231">
        <v>10</v>
      </c>
      <c r="G232" s="231">
        <v>25</v>
      </c>
      <c r="H232" s="231">
        <v>0</v>
      </c>
      <c r="I232" s="231"/>
      <c r="J232" s="231">
        <v>0</v>
      </c>
      <c r="K232" s="231"/>
      <c r="L232" s="231"/>
      <c r="M232" s="231"/>
      <c r="N232" s="231"/>
      <c r="O232" s="231">
        <f t="shared" si="9"/>
        <v>35</v>
      </c>
      <c r="P232" s="232" t="s">
        <v>506</v>
      </c>
      <c r="Q232" s="233" t="s">
        <v>1241</v>
      </c>
      <c r="R232" s="234">
        <v>615</v>
      </c>
      <c r="S232" s="234">
        <f t="shared" si="8"/>
        <v>21525</v>
      </c>
    </row>
    <row r="233" spans="1:19" x14ac:dyDescent="0.2">
      <c r="A233" s="229" t="s">
        <v>1633</v>
      </c>
      <c r="B233" s="230" t="s">
        <v>120</v>
      </c>
      <c r="C233" s="231" t="s">
        <v>98</v>
      </c>
      <c r="D233" s="231"/>
      <c r="E233" s="231"/>
      <c r="F233" s="231">
        <v>10</v>
      </c>
      <c r="G233" s="231">
        <v>25</v>
      </c>
      <c r="H233" s="231">
        <v>0</v>
      </c>
      <c r="I233" s="231"/>
      <c r="J233" s="231">
        <v>0</v>
      </c>
      <c r="K233" s="231"/>
      <c r="L233" s="231"/>
      <c r="M233" s="231"/>
      <c r="N233" s="231"/>
      <c r="O233" s="231">
        <f t="shared" si="9"/>
        <v>35</v>
      </c>
      <c r="P233" s="232" t="s">
        <v>506</v>
      </c>
      <c r="Q233" s="233" t="s">
        <v>1241</v>
      </c>
      <c r="R233" s="234">
        <v>828</v>
      </c>
      <c r="S233" s="234">
        <f t="shared" si="8"/>
        <v>28980</v>
      </c>
    </row>
    <row r="234" spans="1:19" x14ac:dyDescent="0.2">
      <c r="A234" s="229" t="s">
        <v>1633</v>
      </c>
      <c r="B234" s="230" t="s">
        <v>316</v>
      </c>
      <c r="C234" s="231" t="s">
        <v>98</v>
      </c>
      <c r="D234" s="231"/>
      <c r="E234" s="231"/>
      <c r="F234" s="231">
        <v>20</v>
      </c>
      <c r="G234" s="231">
        <v>100</v>
      </c>
      <c r="H234" s="231">
        <v>5</v>
      </c>
      <c r="I234" s="231"/>
      <c r="J234" s="231">
        <v>50</v>
      </c>
      <c r="K234" s="231"/>
      <c r="L234" s="231"/>
      <c r="M234" s="231"/>
      <c r="N234" s="231"/>
      <c r="O234" s="231">
        <f t="shared" si="9"/>
        <v>175</v>
      </c>
      <c r="P234" s="232" t="s">
        <v>506</v>
      </c>
      <c r="Q234" s="233" t="s">
        <v>1241</v>
      </c>
      <c r="R234" s="234">
        <v>8</v>
      </c>
      <c r="S234" s="234">
        <f t="shared" si="8"/>
        <v>1400</v>
      </c>
    </row>
    <row r="235" spans="1:19" x14ac:dyDescent="0.2">
      <c r="A235" s="229" t="s">
        <v>1633</v>
      </c>
      <c r="B235" s="230" t="s">
        <v>317</v>
      </c>
      <c r="C235" s="231" t="s">
        <v>98</v>
      </c>
      <c r="D235" s="231"/>
      <c r="E235" s="231"/>
      <c r="F235" s="231">
        <v>140</v>
      </c>
      <c r="G235" s="231">
        <v>300</v>
      </c>
      <c r="H235" s="231">
        <v>50</v>
      </c>
      <c r="I235" s="231"/>
      <c r="J235" s="231">
        <v>630</v>
      </c>
      <c r="K235" s="231"/>
      <c r="L235" s="231"/>
      <c r="M235" s="231"/>
      <c r="N235" s="231"/>
      <c r="O235" s="231">
        <f t="shared" si="9"/>
        <v>1120</v>
      </c>
      <c r="P235" s="232" t="s">
        <v>506</v>
      </c>
      <c r="Q235" s="233" t="s">
        <v>1241</v>
      </c>
      <c r="R235" s="234">
        <v>0.09</v>
      </c>
      <c r="S235" s="234">
        <f t="shared" si="8"/>
        <v>100.8</v>
      </c>
    </row>
    <row r="236" spans="1:19" x14ac:dyDescent="0.2">
      <c r="A236" s="229" t="s">
        <v>1633</v>
      </c>
      <c r="B236" s="230" t="s">
        <v>318</v>
      </c>
      <c r="C236" s="231" t="s">
        <v>98</v>
      </c>
      <c r="D236" s="231"/>
      <c r="E236" s="231"/>
      <c r="F236" s="231">
        <v>100</v>
      </c>
      <c r="G236" s="231">
        <v>25</v>
      </c>
      <c r="H236" s="231">
        <v>0</v>
      </c>
      <c r="I236" s="231"/>
      <c r="J236" s="231">
        <v>0</v>
      </c>
      <c r="K236" s="231"/>
      <c r="L236" s="231"/>
      <c r="M236" s="231"/>
      <c r="N236" s="231"/>
      <c r="O236" s="231">
        <f t="shared" si="9"/>
        <v>125</v>
      </c>
      <c r="P236" s="232" t="s">
        <v>506</v>
      </c>
      <c r="Q236" s="233" t="s">
        <v>1241</v>
      </c>
      <c r="R236" s="234">
        <v>15.4</v>
      </c>
      <c r="S236" s="234">
        <f t="shared" si="8"/>
        <v>1925</v>
      </c>
    </row>
    <row r="237" spans="1:19" x14ac:dyDescent="0.2">
      <c r="A237" s="229" t="s">
        <v>1633</v>
      </c>
      <c r="B237" s="230" t="s">
        <v>319</v>
      </c>
      <c r="C237" s="231" t="s">
        <v>98</v>
      </c>
      <c r="D237" s="231"/>
      <c r="E237" s="231"/>
      <c r="F237" s="231">
        <v>50</v>
      </c>
      <c r="G237" s="231">
        <v>25</v>
      </c>
      <c r="H237" s="231">
        <v>0</v>
      </c>
      <c r="I237" s="231"/>
      <c r="J237" s="231">
        <v>0</v>
      </c>
      <c r="K237" s="231"/>
      <c r="L237" s="231"/>
      <c r="M237" s="231"/>
      <c r="N237" s="231"/>
      <c r="O237" s="231">
        <f t="shared" si="9"/>
        <v>75</v>
      </c>
      <c r="P237" s="232" t="s">
        <v>506</v>
      </c>
      <c r="Q237" s="233" t="s">
        <v>1241</v>
      </c>
      <c r="R237" s="234">
        <v>17.989999999999998</v>
      </c>
      <c r="S237" s="234">
        <f t="shared" si="8"/>
        <v>1349.2499999999998</v>
      </c>
    </row>
    <row r="238" spans="1:19" x14ac:dyDescent="0.2">
      <c r="A238" s="229" t="s">
        <v>1633</v>
      </c>
      <c r="B238" s="230" t="s">
        <v>320</v>
      </c>
      <c r="C238" s="231" t="s">
        <v>98</v>
      </c>
      <c r="D238" s="231"/>
      <c r="E238" s="231"/>
      <c r="F238" s="231">
        <v>30</v>
      </c>
      <c r="G238" s="231">
        <v>10</v>
      </c>
      <c r="H238" s="231">
        <v>0</v>
      </c>
      <c r="I238" s="231"/>
      <c r="J238" s="231">
        <v>30</v>
      </c>
      <c r="K238" s="231"/>
      <c r="L238" s="231"/>
      <c r="M238" s="231"/>
      <c r="N238" s="231"/>
      <c r="O238" s="231">
        <f t="shared" si="9"/>
        <v>70</v>
      </c>
      <c r="P238" s="232" t="s">
        <v>506</v>
      </c>
      <c r="Q238" s="233" t="s">
        <v>1241</v>
      </c>
      <c r="R238" s="234">
        <v>29.5</v>
      </c>
      <c r="S238" s="234">
        <f t="shared" si="8"/>
        <v>2065</v>
      </c>
    </row>
    <row r="239" spans="1:19" x14ac:dyDescent="0.2">
      <c r="A239" s="229" t="s">
        <v>1633</v>
      </c>
      <c r="B239" s="230" t="s">
        <v>321</v>
      </c>
      <c r="C239" s="231" t="s">
        <v>98</v>
      </c>
      <c r="D239" s="231"/>
      <c r="E239" s="231"/>
      <c r="F239" s="231">
        <v>20</v>
      </c>
      <c r="G239" s="231">
        <v>5</v>
      </c>
      <c r="H239" s="231">
        <v>0</v>
      </c>
      <c r="I239" s="231"/>
      <c r="J239" s="231">
        <v>10</v>
      </c>
      <c r="K239" s="231"/>
      <c r="L239" s="231"/>
      <c r="M239" s="231"/>
      <c r="N239" s="231"/>
      <c r="O239" s="231">
        <f t="shared" si="9"/>
        <v>35</v>
      </c>
      <c r="P239" s="232" t="s">
        <v>506</v>
      </c>
      <c r="Q239" s="233" t="s">
        <v>1241</v>
      </c>
      <c r="R239" s="234">
        <v>52.9</v>
      </c>
      <c r="S239" s="234">
        <f t="shared" si="8"/>
        <v>1851.5</v>
      </c>
    </row>
    <row r="240" spans="1:19" x14ac:dyDescent="0.2">
      <c r="A240" s="229" t="s">
        <v>1633</v>
      </c>
      <c r="B240" s="230" t="s">
        <v>322</v>
      </c>
      <c r="C240" s="231" t="s">
        <v>98</v>
      </c>
      <c r="D240" s="231"/>
      <c r="E240" s="231"/>
      <c r="F240" s="231">
        <v>20</v>
      </c>
      <c r="G240" s="231">
        <v>30</v>
      </c>
      <c r="H240" s="231">
        <v>10</v>
      </c>
      <c r="I240" s="231"/>
      <c r="J240" s="231">
        <v>50</v>
      </c>
      <c r="K240" s="231"/>
      <c r="L240" s="231"/>
      <c r="M240" s="231"/>
      <c r="N240" s="231"/>
      <c r="O240" s="231">
        <f t="shared" si="9"/>
        <v>110</v>
      </c>
      <c r="P240" s="232" t="s">
        <v>506</v>
      </c>
      <c r="Q240" s="233" t="s">
        <v>1241</v>
      </c>
      <c r="R240" s="234">
        <v>9</v>
      </c>
      <c r="S240" s="234">
        <f t="shared" si="8"/>
        <v>990</v>
      </c>
    </row>
    <row r="241" spans="1:19" x14ac:dyDescent="0.2">
      <c r="A241" s="229" t="s">
        <v>1633</v>
      </c>
      <c r="B241" s="230" t="s">
        <v>323</v>
      </c>
      <c r="C241" s="231" t="s">
        <v>98</v>
      </c>
      <c r="D241" s="231"/>
      <c r="E241" s="231"/>
      <c r="F241" s="231">
        <v>20</v>
      </c>
      <c r="G241" s="231">
        <v>30</v>
      </c>
      <c r="H241" s="231">
        <v>10</v>
      </c>
      <c r="I241" s="231"/>
      <c r="J241" s="231">
        <v>50</v>
      </c>
      <c r="K241" s="231"/>
      <c r="L241" s="231"/>
      <c r="M241" s="231"/>
      <c r="N241" s="231"/>
      <c r="O241" s="231">
        <f t="shared" si="9"/>
        <v>110</v>
      </c>
      <c r="P241" s="232" t="s">
        <v>506</v>
      </c>
      <c r="Q241" s="233" t="s">
        <v>1241</v>
      </c>
      <c r="R241" s="234">
        <v>10</v>
      </c>
      <c r="S241" s="234">
        <f t="shared" si="8"/>
        <v>1100</v>
      </c>
    </row>
    <row r="242" spans="1:19" x14ac:dyDescent="0.2">
      <c r="A242" s="229" t="s">
        <v>1633</v>
      </c>
      <c r="B242" s="230" t="s">
        <v>76</v>
      </c>
      <c r="C242" s="231" t="s">
        <v>98</v>
      </c>
      <c r="D242" s="231"/>
      <c r="E242" s="231"/>
      <c r="F242" s="231">
        <v>10</v>
      </c>
      <c r="G242" s="231">
        <v>20</v>
      </c>
      <c r="H242" s="231">
        <v>0</v>
      </c>
      <c r="I242" s="231"/>
      <c r="J242" s="231">
        <v>32</v>
      </c>
      <c r="K242" s="231"/>
      <c r="L242" s="231"/>
      <c r="M242" s="231"/>
      <c r="N242" s="231"/>
      <c r="O242" s="231">
        <f t="shared" si="9"/>
        <v>62</v>
      </c>
      <c r="P242" s="232" t="s">
        <v>506</v>
      </c>
      <c r="Q242" s="233" t="s">
        <v>1241</v>
      </c>
      <c r="R242" s="234">
        <v>30</v>
      </c>
      <c r="S242" s="234">
        <f t="shared" si="8"/>
        <v>1860</v>
      </c>
    </row>
    <row r="243" spans="1:19" x14ac:dyDescent="0.2">
      <c r="A243" s="229" t="s">
        <v>1633</v>
      </c>
      <c r="B243" s="230" t="s">
        <v>324</v>
      </c>
      <c r="C243" s="231" t="s">
        <v>98</v>
      </c>
      <c r="D243" s="231"/>
      <c r="E243" s="231"/>
      <c r="F243" s="231">
        <v>20</v>
      </c>
      <c r="G243" s="231">
        <v>40</v>
      </c>
      <c r="H243" s="231">
        <v>2</v>
      </c>
      <c r="I243" s="231"/>
      <c r="J243" s="231">
        <v>50</v>
      </c>
      <c r="K243" s="231"/>
      <c r="L243" s="231"/>
      <c r="M243" s="231"/>
      <c r="N243" s="231"/>
      <c r="O243" s="231">
        <f t="shared" si="9"/>
        <v>112</v>
      </c>
      <c r="P243" s="232" t="s">
        <v>506</v>
      </c>
      <c r="Q243" s="233" t="s">
        <v>1241</v>
      </c>
      <c r="R243" s="234">
        <v>23</v>
      </c>
      <c r="S243" s="234">
        <f t="shared" si="8"/>
        <v>2576</v>
      </c>
    </row>
    <row r="244" spans="1:19" x14ac:dyDescent="0.2">
      <c r="A244" s="229" t="s">
        <v>1633</v>
      </c>
      <c r="B244" s="230" t="s">
        <v>77</v>
      </c>
      <c r="C244" s="231" t="s">
        <v>98</v>
      </c>
      <c r="D244" s="231"/>
      <c r="E244" s="231"/>
      <c r="F244" s="231">
        <v>130</v>
      </c>
      <c r="G244" s="231">
        <v>500</v>
      </c>
      <c r="H244" s="231">
        <v>50</v>
      </c>
      <c r="I244" s="231"/>
      <c r="J244" s="231">
        <v>590</v>
      </c>
      <c r="K244" s="231"/>
      <c r="L244" s="231"/>
      <c r="M244" s="231"/>
      <c r="N244" s="231"/>
      <c r="O244" s="231">
        <f t="shared" si="9"/>
        <v>1270</v>
      </c>
      <c r="P244" s="232" t="s">
        <v>506</v>
      </c>
      <c r="Q244" s="233" t="s">
        <v>1241</v>
      </c>
      <c r="R244" s="234">
        <v>30</v>
      </c>
      <c r="S244" s="234">
        <f t="shared" si="8"/>
        <v>38100</v>
      </c>
    </row>
    <row r="245" spans="1:19" x14ac:dyDescent="0.2">
      <c r="A245" s="229" t="s">
        <v>1633</v>
      </c>
      <c r="B245" s="230" t="s">
        <v>325</v>
      </c>
      <c r="C245" s="231" t="s">
        <v>98</v>
      </c>
      <c r="D245" s="231"/>
      <c r="E245" s="231"/>
      <c r="F245" s="231">
        <v>135</v>
      </c>
      <c r="G245" s="231">
        <v>50</v>
      </c>
      <c r="H245" s="231">
        <v>0</v>
      </c>
      <c r="I245" s="231"/>
      <c r="J245" s="231">
        <v>2000</v>
      </c>
      <c r="K245" s="231"/>
      <c r="L245" s="231"/>
      <c r="M245" s="231"/>
      <c r="N245" s="231"/>
      <c r="O245" s="231">
        <f t="shared" si="9"/>
        <v>2185</v>
      </c>
      <c r="P245" s="232" t="s">
        <v>506</v>
      </c>
      <c r="Q245" s="233" t="s">
        <v>1240</v>
      </c>
      <c r="R245" s="234">
        <v>99.06</v>
      </c>
      <c r="S245" s="234">
        <f t="shared" si="8"/>
        <v>216446.1</v>
      </c>
    </row>
    <row r="246" spans="1:19" x14ac:dyDescent="0.2">
      <c r="A246" s="229" t="s">
        <v>1633</v>
      </c>
      <c r="B246" s="230" t="s">
        <v>326</v>
      </c>
      <c r="C246" s="231" t="s">
        <v>1304</v>
      </c>
      <c r="D246" s="231"/>
      <c r="E246" s="231"/>
      <c r="F246" s="231">
        <v>230</v>
      </c>
      <c r="G246" s="231">
        <v>500</v>
      </c>
      <c r="H246" s="231">
        <v>100</v>
      </c>
      <c r="I246" s="231"/>
      <c r="J246" s="231">
        <v>1000</v>
      </c>
      <c r="K246" s="231"/>
      <c r="L246" s="231"/>
      <c r="M246" s="231"/>
      <c r="N246" s="231"/>
      <c r="O246" s="231">
        <f t="shared" si="9"/>
        <v>1830</v>
      </c>
      <c r="P246" s="232" t="s">
        <v>506</v>
      </c>
      <c r="Q246" s="233" t="s">
        <v>1241</v>
      </c>
      <c r="R246" s="234">
        <v>1.88</v>
      </c>
      <c r="S246" s="234">
        <f t="shared" si="8"/>
        <v>3440.3999999999996</v>
      </c>
    </row>
    <row r="247" spans="1:19" x14ac:dyDescent="0.2">
      <c r="A247" s="229" t="s">
        <v>1633</v>
      </c>
      <c r="B247" s="230" t="s">
        <v>327</v>
      </c>
      <c r="C247" s="231" t="s">
        <v>1304</v>
      </c>
      <c r="D247" s="231"/>
      <c r="E247" s="231"/>
      <c r="F247" s="231">
        <v>270</v>
      </c>
      <c r="G247" s="231">
        <v>250</v>
      </c>
      <c r="H247" s="231">
        <v>100</v>
      </c>
      <c r="I247" s="231"/>
      <c r="J247" s="231">
        <v>500</v>
      </c>
      <c r="K247" s="231"/>
      <c r="L247" s="231"/>
      <c r="M247" s="231"/>
      <c r="N247" s="231"/>
      <c r="O247" s="231">
        <f t="shared" si="9"/>
        <v>1120</v>
      </c>
      <c r="P247" s="232" t="s">
        <v>506</v>
      </c>
      <c r="Q247" s="233" t="s">
        <v>1241</v>
      </c>
      <c r="R247" s="234">
        <v>2.9</v>
      </c>
      <c r="S247" s="234">
        <f t="shared" si="8"/>
        <v>3248</v>
      </c>
    </row>
    <row r="248" spans="1:19" x14ac:dyDescent="0.2">
      <c r="A248" s="229" t="s">
        <v>1633</v>
      </c>
      <c r="B248" s="230" t="s">
        <v>328</v>
      </c>
      <c r="C248" s="231" t="s">
        <v>98</v>
      </c>
      <c r="D248" s="231"/>
      <c r="E248" s="231"/>
      <c r="F248" s="231">
        <v>300</v>
      </c>
      <c r="G248" s="231">
        <v>250</v>
      </c>
      <c r="H248" s="231">
        <v>100</v>
      </c>
      <c r="I248" s="231"/>
      <c r="J248" s="231">
        <v>500</v>
      </c>
      <c r="K248" s="231"/>
      <c r="L248" s="231"/>
      <c r="M248" s="231"/>
      <c r="N248" s="231"/>
      <c r="O248" s="231">
        <f t="shared" si="9"/>
        <v>1150</v>
      </c>
      <c r="P248" s="232" t="s">
        <v>506</v>
      </c>
      <c r="Q248" s="233" t="s">
        <v>1241</v>
      </c>
      <c r="R248" s="234">
        <v>10.8</v>
      </c>
      <c r="S248" s="234">
        <f t="shared" si="8"/>
        <v>12420</v>
      </c>
    </row>
    <row r="249" spans="1:19" x14ac:dyDescent="0.2">
      <c r="A249" s="229" t="s">
        <v>1633</v>
      </c>
      <c r="B249" s="230" t="s">
        <v>329</v>
      </c>
      <c r="C249" s="231" t="s">
        <v>98</v>
      </c>
      <c r="D249" s="231"/>
      <c r="E249" s="231"/>
      <c r="F249" s="231">
        <v>230</v>
      </c>
      <c r="G249" s="231">
        <v>250</v>
      </c>
      <c r="H249" s="231">
        <v>100</v>
      </c>
      <c r="I249" s="231"/>
      <c r="J249" s="231">
        <v>500</v>
      </c>
      <c r="K249" s="231"/>
      <c r="L249" s="231"/>
      <c r="M249" s="231"/>
      <c r="N249" s="231"/>
      <c r="O249" s="231">
        <f t="shared" si="9"/>
        <v>1080</v>
      </c>
      <c r="P249" s="232" t="s">
        <v>506</v>
      </c>
      <c r="Q249" s="233" t="s">
        <v>1241</v>
      </c>
      <c r="R249" s="234">
        <v>8.75</v>
      </c>
      <c r="S249" s="234">
        <f t="shared" si="8"/>
        <v>9450</v>
      </c>
    </row>
    <row r="250" spans="1:19" x14ac:dyDescent="0.2">
      <c r="A250" s="229" t="s">
        <v>1633</v>
      </c>
      <c r="B250" s="230" t="s">
        <v>330</v>
      </c>
      <c r="C250" s="231" t="s">
        <v>98</v>
      </c>
      <c r="D250" s="231"/>
      <c r="E250" s="231"/>
      <c r="F250" s="231">
        <v>230</v>
      </c>
      <c r="G250" s="231">
        <v>250</v>
      </c>
      <c r="H250" s="231">
        <v>100</v>
      </c>
      <c r="I250" s="231"/>
      <c r="J250" s="231">
        <v>500</v>
      </c>
      <c r="K250" s="231"/>
      <c r="L250" s="231"/>
      <c r="M250" s="231"/>
      <c r="N250" s="231"/>
      <c r="O250" s="231">
        <f t="shared" si="9"/>
        <v>1080</v>
      </c>
      <c r="P250" s="232" t="s">
        <v>506</v>
      </c>
      <c r="Q250" s="233" t="s">
        <v>1241</v>
      </c>
      <c r="R250" s="234">
        <v>10.55</v>
      </c>
      <c r="S250" s="234">
        <f t="shared" si="8"/>
        <v>11394</v>
      </c>
    </row>
    <row r="251" spans="1:19" x14ac:dyDescent="0.2">
      <c r="A251" s="229" t="s">
        <v>1633</v>
      </c>
      <c r="B251" s="230" t="s">
        <v>96</v>
      </c>
      <c r="C251" s="231" t="s">
        <v>1304</v>
      </c>
      <c r="D251" s="231"/>
      <c r="E251" s="231"/>
      <c r="F251" s="231">
        <v>45</v>
      </c>
      <c r="G251" s="231">
        <v>80</v>
      </c>
      <c r="H251" s="231">
        <v>0</v>
      </c>
      <c r="I251" s="231"/>
      <c r="J251" s="231">
        <v>100</v>
      </c>
      <c r="K251" s="231"/>
      <c r="L251" s="231"/>
      <c r="M251" s="231"/>
      <c r="N251" s="231"/>
      <c r="O251" s="231">
        <f t="shared" si="9"/>
        <v>225</v>
      </c>
      <c r="P251" s="232" t="s">
        <v>506</v>
      </c>
      <c r="Q251" s="233" t="s">
        <v>1241</v>
      </c>
      <c r="R251" s="234">
        <v>4</v>
      </c>
      <c r="S251" s="234">
        <f t="shared" si="8"/>
        <v>900</v>
      </c>
    </row>
    <row r="252" spans="1:19" x14ac:dyDescent="0.2">
      <c r="A252" s="229" t="s">
        <v>1633</v>
      </c>
      <c r="B252" s="230" t="s">
        <v>78</v>
      </c>
      <c r="C252" s="231" t="s">
        <v>98</v>
      </c>
      <c r="D252" s="231"/>
      <c r="E252" s="231"/>
      <c r="F252" s="231">
        <v>125</v>
      </c>
      <c r="G252" s="231">
        <v>80</v>
      </c>
      <c r="H252" s="231">
        <v>50</v>
      </c>
      <c r="I252" s="231"/>
      <c r="J252" s="231">
        <v>550</v>
      </c>
      <c r="K252" s="231"/>
      <c r="L252" s="231"/>
      <c r="M252" s="231"/>
      <c r="N252" s="231"/>
      <c r="O252" s="231">
        <f t="shared" si="9"/>
        <v>805</v>
      </c>
      <c r="P252" s="232" t="s">
        <v>506</v>
      </c>
      <c r="Q252" s="233" t="s">
        <v>1241</v>
      </c>
      <c r="R252" s="234">
        <v>27</v>
      </c>
      <c r="S252" s="234">
        <f t="shared" si="8"/>
        <v>21735</v>
      </c>
    </row>
    <row r="253" spans="1:19" x14ac:dyDescent="0.2">
      <c r="A253" s="229" t="s">
        <v>1633</v>
      </c>
      <c r="B253" s="230" t="s">
        <v>79</v>
      </c>
      <c r="C253" s="231" t="s">
        <v>98</v>
      </c>
      <c r="D253" s="231"/>
      <c r="E253" s="231"/>
      <c r="F253" s="231">
        <v>5</v>
      </c>
      <c r="G253" s="231">
        <v>10</v>
      </c>
      <c r="H253" s="231">
        <v>0</v>
      </c>
      <c r="I253" s="231"/>
      <c r="J253" s="231">
        <v>20</v>
      </c>
      <c r="K253" s="231"/>
      <c r="L253" s="231"/>
      <c r="M253" s="231"/>
      <c r="N253" s="231"/>
      <c r="O253" s="231">
        <f t="shared" si="9"/>
        <v>35</v>
      </c>
      <c r="P253" s="232" t="s">
        <v>506</v>
      </c>
      <c r="Q253" s="233" t="s">
        <v>1241</v>
      </c>
      <c r="R253" s="234">
        <v>35</v>
      </c>
      <c r="S253" s="234">
        <f t="shared" si="8"/>
        <v>1225</v>
      </c>
    </row>
    <row r="254" spans="1:19" x14ac:dyDescent="0.2">
      <c r="A254" s="229" t="s">
        <v>1633</v>
      </c>
      <c r="B254" s="230" t="s">
        <v>81</v>
      </c>
      <c r="C254" s="231" t="s">
        <v>98</v>
      </c>
      <c r="D254" s="231"/>
      <c r="E254" s="231"/>
      <c r="F254" s="231">
        <v>60</v>
      </c>
      <c r="G254" s="231">
        <v>5</v>
      </c>
      <c r="H254" s="231">
        <v>0</v>
      </c>
      <c r="I254" s="231"/>
      <c r="J254" s="231">
        <v>300</v>
      </c>
      <c r="K254" s="231"/>
      <c r="L254" s="231"/>
      <c r="M254" s="231"/>
      <c r="N254" s="231"/>
      <c r="O254" s="231">
        <f t="shared" si="9"/>
        <v>365</v>
      </c>
      <c r="P254" s="232" t="s">
        <v>506</v>
      </c>
      <c r="Q254" s="233" t="s">
        <v>1241</v>
      </c>
      <c r="R254" s="234">
        <v>11</v>
      </c>
      <c r="S254" s="234">
        <f t="shared" si="8"/>
        <v>4015</v>
      </c>
    </row>
    <row r="255" spans="1:19" x14ac:dyDescent="0.2">
      <c r="A255" s="229" t="s">
        <v>1633</v>
      </c>
      <c r="B255" s="230" t="s">
        <v>82</v>
      </c>
      <c r="C255" s="231" t="s">
        <v>98</v>
      </c>
      <c r="D255" s="231"/>
      <c r="E255" s="231"/>
      <c r="F255" s="231">
        <v>60</v>
      </c>
      <c r="G255" s="231">
        <v>5</v>
      </c>
      <c r="H255" s="231">
        <v>0</v>
      </c>
      <c r="I255" s="231"/>
      <c r="J255" s="231">
        <v>300</v>
      </c>
      <c r="K255" s="231"/>
      <c r="L255" s="231"/>
      <c r="M255" s="231"/>
      <c r="N255" s="231"/>
      <c r="O255" s="231">
        <f t="shared" si="9"/>
        <v>365</v>
      </c>
      <c r="P255" s="232" t="s">
        <v>506</v>
      </c>
      <c r="Q255" s="233" t="s">
        <v>1241</v>
      </c>
      <c r="R255" s="234">
        <v>4.25</v>
      </c>
      <c r="S255" s="234">
        <f t="shared" si="8"/>
        <v>1551.25</v>
      </c>
    </row>
    <row r="256" spans="1:19" x14ac:dyDescent="0.2">
      <c r="A256" s="229" t="s">
        <v>1633</v>
      </c>
      <c r="B256" s="230" t="s">
        <v>80</v>
      </c>
      <c r="C256" s="231" t="s">
        <v>98</v>
      </c>
      <c r="D256" s="231"/>
      <c r="E256" s="231"/>
      <c r="F256" s="231">
        <v>60</v>
      </c>
      <c r="G256" s="231">
        <v>5</v>
      </c>
      <c r="H256" s="231">
        <v>0</v>
      </c>
      <c r="I256" s="231"/>
      <c r="J256" s="231">
        <v>300</v>
      </c>
      <c r="K256" s="231"/>
      <c r="L256" s="231"/>
      <c r="M256" s="231"/>
      <c r="N256" s="231"/>
      <c r="O256" s="231">
        <f t="shared" si="9"/>
        <v>365</v>
      </c>
      <c r="P256" s="232" t="s">
        <v>506</v>
      </c>
      <c r="Q256" s="233" t="s">
        <v>1241</v>
      </c>
      <c r="R256" s="234">
        <v>4.9000000000000004</v>
      </c>
      <c r="S256" s="234">
        <f t="shared" si="8"/>
        <v>1788.5000000000002</v>
      </c>
    </row>
    <row r="257" spans="1:19" x14ac:dyDescent="0.2">
      <c r="A257" s="229" t="s">
        <v>1633</v>
      </c>
      <c r="B257" s="230" t="s">
        <v>331</v>
      </c>
      <c r="C257" s="231" t="s">
        <v>98</v>
      </c>
      <c r="D257" s="231"/>
      <c r="E257" s="231"/>
      <c r="F257" s="231">
        <v>10</v>
      </c>
      <c r="G257" s="231">
        <v>100</v>
      </c>
      <c r="H257" s="231">
        <v>2</v>
      </c>
      <c r="I257" s="231"/>
      <c r="J257" s="231">
        <v>100</v>
      </c>
      <c r="K257" s="231"/>
      <c r="L257" s="231"/>
      <c r="M257" s="231"/>
      <c r="N257" s="231"/>
      <c r="O257" s="231">
        <f t="shared" si="9"/>
        <v>212</v>
      </c>
      <c r="P257" s="232" t="s">
        <v>506</v>
      </c>
      <c r="Q257" s="233" t="s">
        <v>1241</v>
      </c>
      <c r="R257" s="234">
        <v>67.75</v>
      </c>
      <c r="S257" s="234">
        <f t="shared" si="8"/>
        <v>14363</v>
      </c>
    </row>
    <row r="258" spans="1:19" x14ac:dyDescent="0.2">
      <c r="A258" s="229" t="s">
        <v>1633</v>
      </c>
      <c r="B258" s="230" t="s">
        <v>83</v>
      </c>
      <c r="C258" s="231" t="s">
        <v>98</v>
      </c>
      <c r="D258" s="231"/>
      <c r="E258" s="231"/>
      <c r="F258" s="231">
        <v>1</v>
      </c>
      <c r="G258" s="231">
        <v>0</v>
      </c>
      <c r="H258" s="231">
        <v>0</v>
      </c>
      <c r="I258" s="231"/>
      <c r="J258" s="231">
        <v>15</v>
      </c>
      <c r="K258" s="231"/>
      <c r="L258" s="231"/>
      <c r="M258" s="231"/>
      <c r="N258" s="231"/>
      <c r="O258" s="231">
        <f t="shared" si="9"/>
        <v>16</v>
      </c>
      <c r="P258" s="232" t="s">
        <v>506</v>
      </c>
      <c r="Q258" s="233" t="s">
        <v>1241</v>
      </c>
      <c r="R258" s="234">
        <v>379.99</v>
      </c>
      <c r="S258" s="234">
        <f t="shared" si="8"/>
        <v>6079.84</v>
      </c>
    </row>
    <row r="259" spans="1:19" x14ac:dyDescent="0.2">
      <c r="A259" s="229" t="s">
        <v>1633</v>
      </c>
      <c r="B259" s="230" t="s">
        <v>332</v>
      </c>
      <c r="C259" s="231" t="s">
        <v>98</v>
      </c>
      <c r="D259" s="231"/>
      <c r="E259" s="231"/>
      <c r="F259" s="231">
        <v>10</v>
      </c>
      <c r="G259" s="231">
        <v>100</v>
      </c>
      <c r="H259" s="231">
        <v>5</v>
      </c>
      <c r="I259" s="231"/>
      <c r="J259" s="231">
        <v>45</v>
      </c>
      <c r="K259" s="231"/>
      <c r="L259" s="231"/>
      <c r="M259" s="231"/>
      <c r="N259" s="231"/>
      <c r="O259" s="231">
        <f t="shared" si="9"/>
        <v>160</v>
      </c>
      <c r="P259" s="232" t="s">
        <v>506</v>
      </c>
      <c r="Q259" s="233" t="s">
        <v>1241</v>
      </c>
      <c r="R259" s="234">
        <v>5</v>
      </c>
      <c r="S259" s="234">
        <f t="shared" si="8"/>
        <v>800</v>
      </c>
    </row>
    <row r="260" spans="1:19" x14ac:dyDescent="0.2">
      <c r="A260" s="229" t="s">
        <v>1633</v>
      </c>
      <c r="B260" s="230" t="s">
        <v>84</v>
      </c>
      <c r="C260" s="231" t="s">
        <v>98</v>
      </c>
      <c r="D260" s="231"/>
      <c r="E260" s="231"/>
      <c r="F260" s="231">
        <v>30</v>
      </c>
      <c r="G260" s="231">
        <v>50</v>
      </c>
      <c r="H260" s="231">
        <v>2</v>
      </c>
      <c r="I260" s="231"/>
      <c r="J260" s="231">
        <v>500</v>
      </c>
      <c r="K260" s="231"/>
      <c r="L260" s="231"/>
      <c r="M260" s="231"/>
      <c r="N260" s="231"/>
      <c r="O260" s="231">
        <f t="shared" si="9"/>
        <v>582</v>
      </c>
      <c r="P260" s="232" t="s">
        <v>506</v>
      </c>
      <c r="Q260" s="233" t="s">
        <v>1241</v>
      </c>
      <c r="R260" s="234">
        <v>72.900000000000006</v>
      </c>
      <c r="S260" s="234">
        <f t="shared" si="8"/>
        <v>42427.8</v>
      </c>
    </row>
    <row r="261" spans="1:19" x14ac:dyDescent="0.2">
      <c r="A261" s="229" t="s">
        <v>1633</v>
      </c>
      <c r="B261" s="230" t="s">
        <v>333</v>
      </c>
      <c r="C261" s="231" t="s">
        <v>98</v>
      </c>
      <c r="D261" s="231"/>
      <c r="E261" s="231"/>
      <c r="F261" s="231">
        <v>50</v>
      </c>
      <c r="G261" s="231">
        <v>150</v>
      </c>
      <c r="H261" s="231">
        <v>10</v>
      </c>
      <c r="I261" s="231"/>
      <c r="J261" s="231">
        <v>0</v>
      </c>
      <c r="K261" s="231"/>
      <c r="L261" s="231"/>
      <c r="M261" s="231"/>
      <c r="N261" s="231"/>
      <c r="O261" s="231">
        <f t="shared" si="9"/>
        <v>210</v>
      </c>
      <c r="P261" s="232" t="s">
        <v>506</v>
      </c>
      <c r="Q261" s="233" t="s">
        <v>1241</v>
      </c>
      <c r="R261" s="234">
        <v>2.98</v>
      </c>
      <c r="S261" s="234">
        <f t="shared" si="8"/>
        <v>625.79999999999995</v>
      </c>
    </row>
    <row r="262" spans="1:19" x14ac:dyDescent="0.2">
      <c r="A262" s="229" t="s">
        <v>1633</v>
      </c>
      <c r="B262" s="230" t="s">
        <v>334</v>
      </c>
      <c r="C262" s="231" t="s">
        <v>98</v>
      </c>
      <c r="D262" s="231"/>
      <c r="E262" s="231"/>
      <c r="F262" s="231">
        <v>180</v>
      </c>
      <c r="G262" s="231">
        <v>600</v>
      </c>
      <c r="H262" s="231">
        <v>50</v>
      </c>
      <c r="I262" s="231"/>
      <c r="J262" s="231">
        <v>3000</v>
      </c>
      <c r="K262" s="231"/>
      <c r="L262" s="231"/>
      <c r="M262" s="231"/>
      <c r="N262" s="231"/>
      <c r="O262" s="231">
        <f t="shared" si="9"/>
        <v>3830</v>
      </c>
      <c r="P262" s="232" t="s">
        <v>506</v>
      </c>
      <c r="Q262" s="233" t="s">
        <v>1240</v>
      </c>
      <c r="R262" s="234">
        <v>25.19</v>
      </c>
      <c r="S262" s="234">
        <f t="shared" si="8"/>
        <v>96477.700000000012</v>
      </c>
    </row>
    <row r="263" spans="1:19" x14ac:dyDescent="0.2">
      <c r="A263" s="229" t="s">
        <v>1633</v>
      </c>
      <c r="B263" s="230" t="s">
        <v>85</v>
      </c>
      <c r="C263" s="231" t="s">
        <v>98</v>
      </c>
      <c r="D263" s="231"/>
      <c r="E263" s="231"/>
      <c r="F263" s="231">
        <v>8</v>
      </c>
      <c r="G263" s="231">
        <v>5</v>
      </c>
      <c r="H263" s="231">
        <v>0</v>
      </c>
      <c r="I263" s="231"/>
      <c r="J263" s="231">
        <v>60</v>
      </c>
      <c r="K263" s="231"/>
      <c r="L263" s="231"/>
      <c r="M263" s="231"/>
      <c r="N263" s="231"/>
      <c r="O263" s="231">
        <f t="shared" si="9"/>
        <v>73</v>
      </c>
      <c r="P263" s="232" t="s">
        <v>506</v>
      </c>
      <c r="Q263" s="233" t="s">
        <v>1241</v>
      </c>
      <c r="R263" s="234">
        <v>13.4</v>
      </c>
      <c r="S263" s="234">
        <f t="shared" si="8"/>
        <v>978.2</v>
      </c>
    </row>
    <row r="264" spans="1:19" x14ac:dyDescent="0.2">
      <c r="A264" s="229" t="s">
        <v>1633</v>
      </c>
      <c r="B264" s="230" t="s">
        <v>335</v>
      </c>
      <c r="C264" s="231" t="s">
        <v>98</v>
      </c>
      <c r="D264" s="231"/>
      <c r="E264" s="231"/>
      <c r="F264" s="231">
        <v>20</v>
      </c>
      <c r="G264" s="231">
        <v>100</v>
      </c>
      <c r="H264" s="231">
        <v>20</v>
      </c>
      <c r="I264" s="231"/>
      <c r="J264" s="231">
        <v>100</v>
      </c>
      <c r="K264" s="231"/>
      <c r="L264" s="231"/>
      <c r="M264" s="231"/>
      <c r="N264" s="231"/>
      <c r="O264" s="231">
        <f t="shared" si="9"/>
        <v>240</v>
      </c>
      <c r="P264" s="232" t="s">
        <v>506</v>
      </c>
      <c r="Q264" s="233" t="s">
        <v>1241</v>
      </c>
      <c r="R264" s="234">
        <v>0.83</v>
      </c>
      <c r="S264" s="234">
        <f t="shared" si="8"/>
        <v>199.2</v>
      </c>
    </row>
    <row r="265" spans="1:19" x14ac:dyDescent="0.2">
      <c r="A265" s="229" t="s">
        <v>1633</v>
      </c>
      <c r="B265" s="230" t="s">
        <v>336</v>
      </c>
      <c r="C265" s="231" t="s">
        <v>98</v>
      </c>
      <c r="D265" s="231"/>
      <c r="E265" s="231"/>
      <c r="F265" s="231">
        <v>200</v>
      </c>
      <c r="G265" s="231">
        <v>500</v>
      </c>
      <c r="H265" s="231">
        <v>200</v>
      </c>
      <c r="I265" s="231"/>
      <c r="J265" s="231">
        <v>960</v>
      </c>
      <c r="K265" s="231"/>
      <c r="L265" s="231"/>
      <c r="M265" s="231"/>
      <c r="N265" s="231"/>
      <c r="O265" s="231">
        <f t="shared" si="9"/>
        <v>1860</v>
      </c>
      <c r="P265" s="232" t="s">
        <v>506</v>
      </c>
      <c r="Q265" s="233" t="s">
        <v>1241</v>
      </c>
      <c r="R265" s="234">
        <v>41</v>
      </c>
      <c r="S265" s="234">
        <f t="shared" ref="S265:S269" si="10">O265*R265</f>
        <v>76260</v>
      </c>
    </row>
    <row r="266" spans="1:19" x14ac:dyDescent="0.2">
      <c r="A266" s="229" t="s">
        <v>1633</v>
      </c>
      <c r="B266" s="230" t="s">
        <v>337</v>
      </c>
      <c r="C266" s="231" t="s">
        <v>98</v>
      </c>
      <c r="D266" s="231"/>
      <c r="E266" s="231"/>
      <c r="F266" s="231">
        <v>200</v>
      </c>
      <c r="G266" s="231">
        <v>500</v>
      </c>
      <c r="H266" s="231">
        <v>200</v>
      </c>
      <c r="I266" s="231"/>
      <c r="J266" s="231">
        <v>1400</v>
      </c>
      <c r="K266" s="231"/>
      <c r="L266" s="231"/>
      <c r="M266" s="231"/>
      <c r="N266" s="231"/>
      <c r="O266" s="231">
        <f t="shared" si="9"/>
        <v>2300</v>
      </c>
      <c r="P266" s="232" t="s">
        <v>506</v>
      </c>
      <c r="Q266" s="233" t="s">
        <v>1241</v>
      </c>
      <c r="R266" s="234">
        <v>15.5</v>
      </c>
      <c r="S266" s="234">
        <f t="shared" si="10"/>
        <v>35650</v>
      </c>
    </row>
    <row r="267" spans="1:19" x14ac:dyDescent="0.2">
      <c r="A267" s="229" t="s">
        <v>1633</v>
      </c>
      <c r="B267" s="230" t="s">
        <v>338</v>
      </c>
      <c r="C267" s="231" t="s">
        <v>98</v>
      </c>
      <c r="D267" s="231"/>
      <c r="E267" s="231"/>
      <c r="F267" s="231">
        <v>200</v>
      </c>
      <c r="G267" s="231">
        <v>500</v>
      </c>
      <c r="H267" s="231">
        <v>200</v>
      </c>
      <c r="I267" s="231"/>
      <c r="J267" s="231">
        <v>1000</v>
      </c>
      <c r="K267" s="231"/>
      <c r="L267" s="231"/>
      <c r="M267" s="231"/>
      <c r="N267" s="231"/>
      <c r="O267" s="231">
        <f t="shared" si="9"/>
        <v>1900</v>
      </c>
      <c r="P267" s="232" t="s">
        <v>506</v>
      </c>
      <c r="Q267" s="233" t="s">
        <v>1240</v>
      </c>
      <c r="R267" s="234">
        <v>53.5</v>
      </c>
      <c r="S267" s="234">
        <f t="shared" si="10"/>
        <v>101650</v>
      </c>
    </row>
    <row r="268" spans="1:19" x14ac:dyDescent="0.2">
      <c r="A268" s="229" t="s">
        <v>1633</v>
      </c>
      <c r="B268" s="230" t="s">
        <v>339</v>
      </c>
      <c r="C268" s="231" t="s">
        <v>98</v>
      </c>
      <c r="D268" s="231"/>
      <c r="E268" s="231"/>
      <c r="F268" s="231">
        <v>200</v>
      </c>
      <c r="G268" s="231">
        <v>500</v>
      </c>
      <c r="H268" s="231">
        <v>200</v>
      </c>
      <c r="I268" s="231"/>
      <c r="J268" s="231">
        <v>2000</v>
      </c>
      <c r="K268" s="231"/>
      <c r="L268" s="231"/>
      <c r="M268" s="231"/>
      <c r="N268" s="231"/>
      <c r="O268" s="231">
        <f t="shared" si="9"/>
        <v>2900</v>
      </c>
      <c r="P268" s="232" t="s">
        <v>506</v>
      </c>
      <c r="Q268" s="233" t="s">
        <v>1240</v>
      </c>
      <c r="R268" s="234">
        <v>71.349999999999994</v>
      </c>
      <c r="S268" s="234">
        <f t="shared" si="10"/>
        <v>206914.99999999997</v>
      </c>
    </row>
    <row r="269" spans="1:19" x14ac:dyDescent="0.2">
      <c r="A269" s="229" t="s">
        <v>1633</v>
      </c>
      <c r="B269" s="230" t="s">
        <v>86</v>
      </c>
      <c r="C269" s="231" t="s">
        <v>98</v>
      </c>
      <c r="D269" s="231"/>
      <c r="E269" s="231">
        <v>2</v>
      </c>
      <c r="F269" s="231">
        <v>20</v>
      </c>
      <c r="G269" s="231">
        <v>100</v>
      </c>
      <c r="H269" s="231">
        <v>0</v>
      </c>
      <c r="I269" s="231"/>
      <c r="J269" s="231">
        <v>75</v>
      </c>
      <c r="K269" s="231"/>
      <c r="L269" s="231"/>
      <c r="M269" s="231"/>
      <c r="N269" s="231"/>
      <c r="O269" s="231">
        <f t="shared" si="9"/>
        <v>197</v>
      </c>
      <c r="P269" s="232" t="s">
        <v>506</v>
      </c>
      <c r="Q269" s="233" t="s">
        <v>1241</v>
      </c>
      <c r="R269" s="234">
        <v>83.5</v>
      </c>
      <c r="S269" s="234">
        <f t="shared" si="10"/>
        <v>16449.5</v>
      </c>
    </row>
    <row r="270" spans="1:19" x14ac:dyDescent="0.2">
      <c r="A270" s="229" t="s">
        <v>1633</v>
      </c>
      <c r="B270" s="230" t="s">
        <v>87</v>
      </c>
      <c r="C270" s="231" t="s">
        <v>98</v>
      </c>
      <c r="D270" s="231"/>
      <c r="E270" s="231">
        <v>2</v>
      </c>
      <c r="F270" s="231">
        <v>45</v>
      </c>
      <c r="G270" s="231">
        <v>25</v>
      </c>
      <c r="H270" s="231">
        <v>20</v>
      </c>
      <c r="I270" s="231"/>
      <c r="J270" s="231">
        <v>500</v>
      </c>
      <c r="K270" s="231"/>
      <c r="L270" s="231"/>
      <c r="M270" s="231"/>
      <c r="N270" s="231"/>
      <c r="O270" s="231">
        <f t="shared" si="9"/>
        <v>592</v>
      </c>
      <c r="P270" s="232" t="s">
        <v>506</v>
      </c>
      <c r="Q270" s="233" t="s">
        <v>1241</v>
      </c>
      <c r="R270" s="234">
        <v>58</v>
      </c>
      <c r="S270" s="234">
        <f t="shared" ref="S270:S306" si="11">O270*R270</f>
        <v>34336</v>
      </c>
    </row>
    <row r="271" spans="1:19" x14ac:dyDescent="0.2">
      <c r="A271" s="229" t="s">
        <v>1633</v>
      </c>
      <c r="B271" s="230" t="s">
        <v>340</v>
      </c>
      <c r="C271" s="231" t="s">
        <v>98</v>
      </c>
      <c r="D271" s="229"/>
      <c r="E271" s="229"/>
      <c r="F271" s="231">
        <v>5000</v>
      </c>
      <c r="G271" s="231">
        <v>25000</v>
      </c>
      <c r="H271" s="231">
        <v>500</v>
      </c>
      <c r="I271" s="231"/>
      <c r="J271" s="231">
        <v>50000</v>
      </c>
      <c r="K271" s="231"/>
      <c r="L271" s="231"/>
      <c r="M271" s="231"/>
      <c r="N271" s="231"/>
      <c r="O271" s="231">
        <f t="shared" si="9"/>
        <v>80500</v>
      </c>
      <c r="P271" s="232" t="s">
        <v>506</v>
      </c>
      <c r="Q271" s="233" t="s">
        <v>1240</v>
      </c>
      <c r="R271" s="234">
        <v>1.05</v>
      </c>
      <c r="S271" s="234">
        <f t="shared" si="11"/>
        <v>84525</v>
      </c>
    </row>
    <row r="272" spans="1:19" x14ac:dyDescent="0.2">
      <c r="A272" s="229" t="s">
        <v>1633</v>
      </c>
      <c r="B272" s="230" t="s">
        <v>341</v>
      </c>
      <c r="C272" s="231" t="s">
        <v>98</v>
      </c>
      <c r="D272" s="229"/>
      <c r="E272" s="229"/>
      <c r="F272" s="231">
        <v>5000</v>
      </c>
      <c r="G272" s="231">
        <v>30000</v>
      </c>
      <c r="H272" s="231">
        <v>500</v>
      </c>
      <c r="I272" s="231"/>
      <c r="J272" s="231">
        <v>70000</v>
      </c>
      <c r="K272" s="231"/>
      <c r="L272" s="231"/>
      <c r="M272" s="231"/>
      <c r="N272" s="231"/>
      <c r="O272" s="231">
        <f t="shared" si="9"/>
        <v>105500</v>
      </c>
      <c r="P272" s="232" t="s">
        <v>506</v>
      </c>
      <c r="Q272" s="233" t="s">
        <v>1241</v>
      </c>
      <c r="R272" s="234">
        <v>0.71</v>
      </c>
      <c r="S272" s="234">
        <f t="shared" si="11"/>
        <v>74905</v>
      </c>
    </row>
    <row r="273" spans="1:19" x14ac:dyDescent="0.2">
      <c r="A273" s="229" t="s">
        <v>1633</v>
      </c>
      <c r="B273" s="230" t="s">
        <v>342</v>
      </c>
      <c r="C273" s="231" t="s">
        <v>98</v>
      </c>
      <c r="D273" s="231"/>
      <c r="E273" s="231"/>
      <c r="F273" s="231">
        <v>4000</v>
      </c>
      <c r="G273" s="231">
        <v>10000</v>
      </c>
      <c r="H273" s="231">
        <v>500</v>
      </c>
      <c r="I273" s="231"/>
      <c r="J273" s="231">
        <v>30000</v>
      </c>
      <c r="K273" s="231"/>
      <c r="L273" s="231"/>
      <c r="M273" s="231"/>
      <c r="N273" s="231"/>
      <c r="O273" s="231">
        <f t="shared" si="9"/>
        <v>44500</v>
      </c>
      <c r="P273" s="232" t="s">
        <v>506</v>
      </c>
      <c r="Q273" s="233" t="s">
        <v>1241</v>
      </c>
      <c r="R273" s="234">
        <v>0.73</v>
      </c>
      <c r="S273" s="234">
        <f t="shared" si="11"/>
        <v>32485</v>
      </c>
    </row>
    <row r="274" spans="1:19" x14ac:dyDescent="0.2">
      <c r="A274" s="229" t="s">
        <v>1633</v>
      </c>
      <c r="B274" s="230" t="s">
        <v>343</v>
      </c>
      <c r="C274" s="231" t="s">
        <v>98</v>
      </c>
      <c r="D274" s="231"/>
      <c r="E274" s="231"/>
      <c r="F274" s="231">
        <v>20</v>
      </c>
      <c r="G274" s="231">
        <v>0</v>
      </c>
      <c r="H274" s="231">
        <v>0</v>
      </c>
      <c r="I274" s="231"/>
      <c r="J274" s="231">
        <v>150</v>
      </c>
      <c r="K274" s="231"/>
      <c r="L274" s="231"/>
      <c r="M274" s="231"/>
      <c r="N274" s="231"/>
      <c r="O274" s="231">
        <f t="shared" si="9"/>
        <v>170</v>
      </c>
      <c r="P274" s="232" t="s">
        <v>506</v>
      </c>
      <c r="Q274" s="233" t="s">
        <v>1241</v>
      </c>
      <c r="R274" s="234">
        <v>349</v>
      </c>
      <c r="S274" s="234">
        <f t="shared" si="11"/>
        <v>59330</v>
      </c>
    </row>
    <row r="275" spans="1:19" x14ac:dyDescent="0.2">
      <c r="A275" s="229" t="s">
        <v>1633</v>
      </c>
      <c r="B275" s="230" t="s">
        <v>344</v>
      </c>
      <c r="C275" s="231" t="s">
        <v>98</v>
      </c>
      <c r="D275" s="231"/>
      <c r="E275" s="231">
        <v>4</v>
      </c>
      <c r="F275" s="231">
        <v>20</v>
      </c>
      <c r="G275" s="231">
        <v>0</v>
      </c>
      <c r="H275" s="231">
        <v>0</v>
      </c>
      <c r="I275" s="231"/>
      <c r="J275" s="231">
        <v>150</v>
      </c>
      <c r="K275" s="231"/>
      <c r="L275" s="231"/>
      <c r="M275" s="231"/>
      <c r="N275" s="231"/>
      <c r="O275" s="231">
        <f t="shared" si="9"/>
        <v>174</v>
      </c>
      <c r="P275" s="232" t="s">
        <v>506</v>
      </c>
      <c r="Q275" s="233" t="s">
        <v>1241</v>
      </c>
      <c r="R275" s="234">
        <v>349</v>
      </c>
      <c r="S275" s="234">
        <f t="shared" si="11"/>
        <v>60726</v>
      </c>
    </row>
    <row r="276" spans="1:19" x14ac:dyDescent="0.2">
      <c r="A276" s="229" t="s">
        <v>1633</v>
      </c>
      <c r="B276" s="230" t="s">
        <v>345</v>
      </c>
      <c r="C276" s="231" t="s">
        <v>98</v>
      </c>
      <c r="D276" s="231"/>
      <c r="E276" s="231"/>
      <c r="F276" s="231">
        <v>20</v>
      </c>
      <c r="G276" s="231">
        <v>0</v>
      </c>
      <c r="H276" s="231">
        <v>0</v>
      </c>
      <c r="I276" s="231"/>
      <c r="J276" s="231">
        <v>10</v>
      </c>
      <c r="K276" s="231"/>
      <c r="L276" s="231"/>
      <c r="M276" s="231"/>
      <c r="N276" s="231"/>
      <c r="O276" s="231">
        <f t="shared" si="9"/>
        <v>30</v>
      </c>
      <c r="P276" s="232" t="s">
        <v>506</v>
      </c>
      <c r="Q276" s="233" t="s">
        <v>1241</v>
      </c>
      <c r="R276" s="234">
        <v>364.9</v>
      </c>
      <c r="S276" s="234">
        <f t="shared" si="11"/>
        <v>10947</v>
      </c>
    </row>
    <row r="277" spans="1:19" x14ac:dyDescent="0.2">
      <c r="A277" s="229" t="s">
        <v>1633</v>
      </c>
      <c r="B277" s="230" t="s">
        <v>88</v>
      </c>
      <c r="C277" s="231" t="s">
        <v>98</v>
      </c>
      <c r="D277" s="231"/>
      <c r="E277" s="231"/>
      <c r="F277" s="231">
        <v>20</v>
      </c>
      <c r="G277" s="231">
        <v>100</v>
      </c>
      <c r="H277" s="231">
        <v>20</v>
      </c>
      <c r="I277" s="231"/>
      <c r="J277" s="231">
        <v>200</v>
      </c>
      <c r="K277" s="231"/>
      <c r="L277" s="231"/>
      <c r="M277" s="231"/>
      <c r="N277" s="231"/>
      <c r="O277" s="231">
        <f t="shared" si="9"/>
        <v>340</v>
      </c>
      <c r="P277" s="232" t="s">
        <v>506</v>
      </c>
      <c r="Q277" s="233" t="s">
        <v>1240</v>
      </c>
      <c r="R277" s="234">
        <v>343.9</v>
      </c>
      <c r="S277" s="234">
        <f t="shared" si="11"/>
        <v>116925.99999999999</v>
      </c>
    </row>
    <row r="278" spans="1:19" x14ac:dyDescent="0.2">
      <c r="A278" s="229" t="s">
        <v>1633</v>
      </c>
      <c r="B278" s="230" t="s">
        <v>346</v>
      </c>
      <c r="C278" s="231" t="s">
        <v>98</v>
      </c>
      <c r="D278" s="231"/>
      <c r="E278" s="231"/>
      <c r="F278" s="231">
        <v>20</v>
      </c>
      <c r="G278" s="231">
        <v>0</v>
      </c>
      <c r="H278" s="231">
        <v>3</v>
      </c>
      <c r="I278" s="231"/>
      <c r="J278" s="231">
        <v>80</v>
      </c>
      <c r="K278" s="231"/>
      <c r="L278" s="231"/>
      <c r="M278" s="231"/>
      <c r="N278" s="231"/>
      <c r="O278" s="231">
        <f t="shared" si="9"/>
        <v>103</v>
      </c>
      <c r="P278" s="232" t="s">
        <v>506</v>
      </c>
      <c r="Q278" s="233" t="s">
        <v>1241</v>
      </c>
      <c r="R278" s="234">
        <v>368.8</v>
      </c>
      <c r="S278" s="234">
        <f t="shared" si="11"/>
        <v>37986.400000000001</v>
      </c>
    </row>
    <row r="279" spans="1:19" x14ac:dyDescent="0.2">
      <c r="A279" s="229" t="s">
        <v>1633</v>
      </c>
      <c r="B279" s="230" t="s">
        <v>347</v>
      </c>
      <c r="C279" s="231" t="s">
        <v>98</v>
      </c>
      <c r="D279" s="231"/>
      <c r="E279" s="231"/>
      <c r="F279" s="231">
        <v>20</v>
      </c>
      <c r="G279" s="231">
        <v>0</v>
      </c>
      <c r="H279" s="231">
        <v>20</v>
      </c>
      <c r="I279" s="231"/>
      <c r="J279" s="231">
        <v>200</v>
      </c>
      <c r="K279" s="231"/>
      <c r="L279" s="231"/>
      <c r="M279" s="231"/>
      <c r="N279" s="231"/>
      <c r="O279" s="231">
        <f t="shared" si="9"/>
        <v>240</v>
      </c>
      <c r="P279" s="232" t="s">
        <v>506</v>
      </c>
      <c r="Q279" s="233" t="s">
        <v>1240</v>
      </c>
      <c r="R279" s="234">
        <v>399</v>
      </c>
      <c r="S279" s="234">
        <f t="shared" si="11"/>
        <v>95760</v>
      </c>
    </row>
    <row r="280" spans="1:19" x14ac:dyDescent="0.2">
      <c r="A280" s="229" t="s">
        <v>1633</v>
      </c>
      <c r="B280" s="230" t="s">
        <v>348</v>
      </c>
      <c r="C280" s="231" t="s">
        <v>98</v>
      </c>
      <c r="D280" s="231"/>
      <c r="E280" s="231"/>
      <c r="F280" s="231">
        <v>20</v>
      </c>
      <c r="G280" s="231">
        <v>0</v>
      </c>
      <c r="H280" s="231">
        <v>3</v>
      </c>
      <c r="I280" s="231"/>
      <c r="J280" s="231">
        <v>80</v>
      </c>
      <c r="K280" s="231"/>
      <c r="L280" s="231"/>
      <c r="M280" s="231"/>
      <c r="N280" s="231"/>
      <c r="O280" s="231">
        <f t="shared" si="9"/>
        <v>103</v>
      </c>
      <c r="P280" s="232" t="s">
        <v>506</v>
      </c>
      <c r="Q280" s="233" t="s">
        <v>1241</v>
      </c>
      <c r="R280" s="234">
        <v>399</v>
      </c>
      <c r="S280" s="234">
        <f t="shared" si="11"/>
        <v>41097</v>
      </c>
    </row>
    <row r="281" spans="1:19" x14ac:dyDescent="0.2">
      <c r="A281" s="229" t="s">
        <v>1633</v>
      </c>
      <c r="B281" s="230" t="s">
        <v>89</v>
      </c>
      <c r="C281" s="231" t="s">
        <v>98</v>
      </c>
      <c r="D281" s="231"/>
      <c r="E281" s="231"/>
      <c r="F281" s="231">
        <v>20</v>
      </c>
      <c r="G281" s="231">
        <v>0</v>
      </c>
      <c r="H281" s="231">
        <v>5</v>
      </c>
      <c r="I281" s="231"/>
      <c r="J281" s="231">
        <v>70</v>
      </c>
      <c r="K281" s="231"/>
      <c r="L281" s="231"/>
      <c r="M281" s="231"/>
      <c r="N281" s="231"/>
      <c r="O281" s="231">
        <f t="shared" si="9"/>
        <v>95</v>
      </c>
      <c r="P281" s="232" t="s">
        <v>506</v>
      </c>
      <c r="Q281" s="233" t="s">
        <v>1241</v>
      </c>
      <c r="R281" s="234">
        <v>85</v>
      </c>
      <c r="S281" s="234">
        <f t="shared" si="11"/>
        <v>8075</v>
      </c>
    </row>
    <row r="282" spans="1:19" x14ac:dyDescent="0.2">
      <c r="A282" s="229" t="s">
        <v>1633</v>
      </c>
      <c r="B282" s="230" t="s">
        <v>90</v>
      </c>
      <c r="C282" s="231" t="s">
        <v>98</v>
      </c>
      <c r="D282" s="231"/>
      <c r="E282" s="231"/>
      <c r="F282" s="231">
        <v>20</v>
      </c>
      <c r="G282" s="231">
        <v>0</v>
      </c>
      <c r="H282" s="231">
        <v>0</v>
      </c>
      <c r="I282" s="231"/>
      <c r="J282" s="231">
        <v>80</v>
      </c>
      <c r="K282" s="231"/>
      <c r="L282" s="231"/>
      <c r="M282" s="231"/>
      <c r="N282" s="231"/>
      <c r="O282" s="231">
        <f t="shared" si="9"/>
        <v>100</v>
      </c>
      <c r="P282" s="232" t="s">
        <v>506</v>
      </c>
      <c r="Q282" s="233" t="s">
        <v>1241</v>
      </c>
      <c r="R282" s="234">
        <v>88</v>
      </c>
      <c r="S282" s="234">
        <f t="shared" si="11"/>
        <v>8800</v>
      </c>
    </row>
    <row r="283" spans="1:19" x14ac:dyDescent="0.2">
      <c r="A283" s="229" t="s">
        <v>1633</v>
      </c>
      <c r="B283" s="230" t="s">
        <v>91</v>
      </c>
      <c r="C283" s="231" t="s">
        <v>98</v>
      </c>
      <c r="D283" s="231"/>
      <c r="E283" s="231"/>
      <c r="F283" s="231">
        <v>20</v>
      </c>
      <c r="G283" s="231">
        <v>0</v>
      </c>
      <c r="H283" s="231">
        <v>3</v>
      </c>
      <c r="I283" s="231"/>
      <c r="J283" s="231">
        <v>20</v>
      </c>
      <c r="K283" s="231"/>
      <c r="L283" s="231"/>
      <c r="M283" s="231"/>
      <c r="N283" s="231"/>
      <c r="O283" s="231">
        <f t="shared" si="9"/>
        <v>43</v>
      </c>
      <c r="P283" s="232" t="s">
        <v>506</v>
      </c>
      <c r="Q283" s="233" t="s">
        <v>1241</v>
      </c>
      <c r="R283" s="234">
        <v>90</v>
      </c>
      <c r="S283" s="234">
        <f t="shared" si="11"/>
        <v>3870</v>
      </c>
    </row>
    <row r="284" spans="1:19" x14ac:dyDescent="0.2">
      <c r="A284" s="229" t="s">
        <v>1633</v>
      </c>
      <c r="B284" s="230" t="s">
        <v>92</v>
      </c>
      <c r="C284" s="231" t="s">
        <v>98</v>
      </c>
      <c r="D284" s="231"/>
      <c r="E284" s="231">
        <v>2</v>
      </c>
      <c r="F284" s="231">
        <v>20</v>
      </c>
      <c r="G284" s="231">
        <v>0</v>
      </c>
      <c r="H284" s="231">
        <v>3</v>
      </c>
      <c r="I284" s="231"/>
      <c r="J284" s="231">
        <v>70</v>
      </c>
      <c r="K284" s="231"/>
      <c r="L284" s="231"/>
      <c r="M284" s="231"/>
      <c r="N284" s="231"/>
      <c r="O284" s="231">
        <f t="shared" si="9"/>
        <v>95</v>
      </c>
      <c r="P284" s="232" t="s">
        <v>506</v>
      </c>
      <c r="Q284" s="233" t="s">
        <v>1241</v>
      </c>
      <c r="R284" s="234">
        <v>86</v>
      </c>
      <c r="S284" s="234">
        <f t="shared" si="11"/>
        <v>8170</v>
      </c>
    </row>
    <row r="285" spans="1:19" x14ac:dyDescent="0.2">
      <c r="A285" s="229" t="s">
        <v>1633</v>
      </c>
      <c r="B285" s="230" t="s">
        <v>349</v>
      </c>
      <c r="C285" s="231" t="s">
        <v>98</v>
      </c>
      <c r="D285" s="231"/>
      <c r="E285" s="231"/>
      <c r="F285" s="231">
        <v>20</v>
      </c>
      <c r="G285" s="231">
        <v>0</v>
      </c>
      <c r="H285" s="231">
        <v>3</v>
      </c>
      <c r="I285" s="231"/>
      <c r="J285" s="231">
        <v>30</v>
      </c>
      <c r="K285" s="231"/>
      <c r="L285" s="231"/>
      <c r="M285" s="231"/>
      <c r="N285" s="231"/>
      <c r="O285" s="231">
        <f t="shared" si="9"/>
        <v>53</v>
      </c>
      <c r="P285" s="232" t="s">
        <v>506</v>
      </c>
      <c r="Q285" s="233" t="s">
        <v>1241</v>
      </c>
      <c r="R285" s="234">
        <v>89</v>
      </c>
      <c r="S285" s="234">
        <f t="shared" si="11"/>
        <v>4717</v>
      </c>
    </row>
    <row r="286" spans="1:19" x14ac:dyDescent="0.2">
      <c r="A286" s="229" t="s">
        <v>1633</v>
      </c>
      <c r="B286" s="230" t="s">
        <v>350</v>
      </c>
      <c r="C286" s="231" t="s">
        <v>98</v>
      </c>
      <c r="D286" s="231"/>
      <c r="E286" s="231"/>
      <c r="F286" s="231">
        <v>20</v>
      </c>
      <c r="G286" s="231">
        <v>0</v>
      </c>
      <c r="H286" s="231">
        <v>3</v>
      </c>
      <c r="I286" s="231"/>
      <c r="J286" s="231">
        <v>300</v>
      </c>
      <c r="K286" s="231"/>
      <c r="L286" s="231"/>
      <c r="M286" s="231"/>
      <c r="N286" s="231"/>
      <c r="O286" s="231">
        <f t="shared" si="9"/>
        <v>323</v>
      </c>
      <c r="P286" s="232" t="s">
        <v>506</v>
      </c>
      <c r="Q286" s="233" t="s">
        <v>1241</v>
      </c>
      <c r="R286" s="234">
        <v>85.9</v>
      </c>
      <c r="S286" s="234">
        <f t="shared" si="11"/>
        <v>27745.7</v>
      </c>
    </row>
    <row r="287" spans="1:19" x14ac:dyDescent="0.2">
      <c r="A287" s="229" t="s">
        <v>1633</v>
      </c>
      <c r="B287" s="230" t="s">
        <v>351</v>
      </c>
      <c r="C287" s="231" t="s">
        <v>98</v>
      </c>
      <c r="D287" s="231"/>
      <c r="E287" s="231"/>
      <c r="F287" s="231">
        <v>20</v>
      </c>
      <c r="G287" s="231">
        <v>100</v>
      </c>
      <c r="H287" s="231">
        <v>20</v>
      </c>
      <c r="I287" s="231"/>
      <c r="J287" s="231">
        <v>115</v>
      </c>
      <c r="K287" s="231"/>
      <c r="L287" s="231"/>
      <c r="M287" s="231"/>
      <c r="N287" s="231"/>
      <c r="O287" s="231">
        <f t="shared" si="9"/>
        <v>255</v>
      </c>
      <c r="P287" s="232" t="s">
        <v>506</v>
      </c>
      <c r="Q287" s="233" t="s">
        <v>1241</v>
      </c>
      <c r="R287" s="234">
        <v>89.5</v>
      </c>
      <c r="S287" s="234">
        <f t="shared" si="11"/>
        <v>22822.5</v>
      </c>
    </row>
    <row r="288" spans="1:19" x14ac:dyDescent="0.2">
      <c r="A288" s="229" t="s">
        <v>1633</v>
      </c>
      <c r="B288" s="230" t="s">
        <v>352</v>
      </c>
      <c r="C288" s="231" t="s">
        <v>98</v>
      </c>
      <c r="D288" s="231"/>
      <c r="E288" s="231"/>
      <c r="F288" s="231">
        <v>20</v>
      </c>
      <c r="G288" s="231">
        <v>50</v>
      </c>
      <c r="H288" s="231">
        <v>5</v>
      </c>
      <c r="I288" s="231"/>
      <c r="J288" s="231">
        <v>300</v>
      </c>
      <c r="K288" s="231"/>
      <c r="L288" s="231"/>
      <c r="M288" s="231"/>
      <c r="N288" s="231"/>
      <c r="O288" s="231">
        <f t="shared" si="9"/>
        <v>375</v>
      </c>
      <c r="P288" s="232" t="s">
        <v>506</v>
      </c>
      <c r="Q288" s="233" t="s">
        <v>1241</v>
      </c>
      <c r="R288" s="234">
        <v>13</v>
      </c>
      <c r="S288" s="234">
        <f t="shared" si="11"/>
        <v>4875</v>
      </c>
    </row>
    <row r="289" spans="1:19" x14ac:dyDescent="0.2">
      <c r="A289" s="229" t="s">
        <v>1633</v>
      </c>
      <c r="B289" s="230" t="s">
        <v>353</v>
      </c>
      <c r="C289" s="231" t="s">
        <v>98</v>
      </c>
      <c r="D289" s="231"/>
      <c r="E289" s="231"/>
      <c r="F289" s="231">
        <v>20</v>
      </c>
      <c r="G289" s="231">
        <v>50</v>
      </c>
      <c r="H289" s="231">
        <v>0</v>
      </c>
      <c r="I289" s="231"/>
      <c r="J289" s="231">
        <v>300</v>
      </c>
      <c r="K289" s="231"/>
      <c r="L289" s="231"/>
      <c r="M289" s="231"/>
      <c r="N289" s="231"/>
      <c r="O289" s="231">
        <f t="shared" si="9"/>
        <v>370</v>
      </c>
      <c r="P289" s="232" t="s">
        <v>506</v>
      </c>
      <c r="Q289" s="233" t="s">
        <v>1241</v>
      </c>
      <c r="R289" s="234">
        <v>13</v>
      </c>
      <c r="S289" s="234">
        <f t="shared" si="11"/>
        <v>4810</v>
      </c>
    </row>
    <row r="290" spans="1:19" x14ac:dyDescent="0.2">
      <c r="A290" s="229" t="s">
        <v>1633</v>
      </c>
      <c r="B290" s="230" t="s">
        <v>354</v>
      </c>
      <c r="C290" s="231" t="s">
        <v>98</v>
      </c>
      <c r="D290" s="231"/>
      <c r="E290" s="231"/>
      <c r="F290" s="231">
        <v>15</v>
      </c>
      <c r="G290" s="231">
        <v>100</v>
      </c>
      <c r="H290" s="231">
        <v>5</v>
      </c>
      <c r="I290" s="231"/>
      <c r="J290" s="231">
        <v>0</v>
      </c>
      <c r="K290" s="231"/>
      <c r="L290" s="231"/>
      <c r="M290" s="231"/>
      <c r="N290" s="231"/>
      <c r="O290" s="231">
        <f t="shared" si="9"/>
        <v>120</v>
      </c>
      <c r="P290" s="232" t="s">
        <v>506</v>
      </c>
      <c r="Q290" s="233" t="s">
        <v>1241</v>
      </c>
      <c r="R290" s="234">
        <v>6.57</v>
      </c>
      <c r="S290" s="234">
        <f t="shared" si="11"/>
        <v>788.40000000000009</v>
      </c>
    </row>
    <row r="291" spans="1:19" x14ac:dyDescent="0.2">
      <c r="A291" s="229" t="s">
        <v>1633</v>
      </c>
      <c r="B291" s="230" t="s">
        <v>355</v>
      </c>
      <c r="C291" s="231" t="s">
        <v>98</v>
      </c>
      <c r="D291" s="231"/>
      <c r="E291" s="231"/>
      <c r="F291" s="231">
        <v>15</v>
      </c>
      <c r="G291" s="231">
        <v>100</v>
      </c>
      <c r="H291" s="231">
        <v>5</v>
      </c>
      <c r="I291" s="231"/>
      <c r="J291" s="231">
        <v>0</v>
      </c>
      <c r="K291" s="231"/>
      <c r="L291" s="231"/>
      <c r="M291" s="231"/>
      <c r="N291" s="231"/>
      <c r="O291" s="231">
        <f t="shared" si="9"/>
        <v>120</v>
      </c>
      <c r="P291" s="232" t="s">
        <v>506</v>
      </c>
      <c r="Q291" s="233" t="s">
        <v>1241</v>
      </c>
      <c r="R291" s="234">
        <v>5.3</v>
      </c>
      <c r="S291" s="234">
        <f t="shared" si="11"/>
        <v>636</v>
      </c>
    </row>
    <row r="292" spans="1:19" x14ac:dyDescent="0.2">
      <c r="A292" s="229" t="s">
        <v>1633</v>
      </c>
      <c r="B292" s="230" t="s">
        <v>356</v>
      </c>
      <c r="C292" s="231" t="s">
        <v>98</v>
      </c>
      <c r="D292" s="231"/>
      <c r="E292" s="231"/>
      <c r="F292" s="231">
        <v>15</v>
      </c>
      <c r="G292" s="231">
        <v>100</v>
      </c>
      <c r="H292" s="231">
        <v>5</v>
      </c>
      <c r="I292" s="231"/>
      <c r="J292" s="231">
        <v>0</v>
      </c>
      <c r="K292" s="231"/>
      <c r="L292" s="231"/>
      <c r="M292" s="231"/>
      <c r="N292" s="231"/>
      <c r="O292" s="231">
        <f t="shared" si="9"/>
        <v>120</v>
      </c>
      <c r="P292" s="232" t="s">
        <v>506</v>
      </c>
      <c r="Q292" s="233" t="s">
        <v>1241</v>
      </c>
      <c r="R292" s="234">
        <v>4.5</v>
      </c>
      <c r="S292" s="234">
        <f t="shared" si="11"/>
        <v>540</v>
      </c>
    </row>
    <row r="293" spans="1:19" x14ac:dyDescent="0.2">
      <c r="A293" s="229" t="s">
        <v>1633</v>
      </c>
      <c r="B293" s="230" t="s">
        <v>357</v>
      </c>
      <c r="C293" s="231" t="s">
        <v>98</v>
      </c>
      <c r="D293" s="231"/>
      <c r="E293" s="231"/>
      <c r="F293" s="231">
        <v>15</v>
      </c>
      <c r="G293" s="231">
        <v>100</v>
      </c>
      <c r="H293" s="231">
        <v>5</v>
      </c>
      <c r="I293" s="231"/>
      <c r="J293" s="231">
        <v>0</v>
      </c>
      <c r="K293" s="231"/>
      <c r="L293" s="231"/>
      <c r="M293" s="231"/>
      <c r="N293" s="231"/>
      <c r="O293" s="231">
        <f t="shared" ref="O293:O306" si="12">SUM(E293:M293)</f>
        <v>120</v>
      </c>
      <c r="P293" s="232" t="s">
        <v>506</v>
      </c>
      <c r="Q293" s="233" t="s">
        <v>1241</v>
      </c>
      <c r="R293" s="234">
        <v>5.8</v>
      </c>
      <c r="S293" s="234">
        <f t="shared" si="11"/>
        <v>696</v>
      </c>
    </row>
    <row r="294" spans="1:19" x14ac:dyDescent="0.2">
      <c r="A294" s="229" t="s">
        <v>1633</v>
      </c>
      <c r="B294" s="230" t="s">
        <v>358</v>
      </c>
      <c r="C294" s="231" t="s">
        <v>98</v>
      </c>
      <c r="D294" s="231"/>
      <c r="E294" s="231"/>
      <c r="F294" s="231">
        <v>30</v>
      </c>
      <c r="G294" s="231">
        <v>20</v>
      </c>
      <c r="H294" s="231">
        <v>5</v>
      </c>
      <c r="I294" s="231"/>
      <c r="J294" s="231">
        <v>20</v>
      </c>
      <c r="K294" s="231"/>
      <c r="L294" s="231"/>
      <c r="M294" s="231"/>
      <c r="N294" s="231"/>
      <c r="O294" s="231">
        <f t="shared" si="12"/>
        <v>75</v>
      </c>
      <c r="P294" s="232" t="s">
        <v>506</v>
      </c>
      <c r="Q294" s="233" t="s">
        <v>1241</v>
      </c>
      <c r="R294" s="234">
        <v>23.11</v>
      </c>
      <c r="S294" s="234">
        <f t="shared" si="11"/>
        <v>1733.25</v>
      </c>
    </row>
    <row r="295" spans="1:19" x14ac:dyDescent="0.2">
      <c r="A295" s="229" t="s">
        <v>1633</v>
      </c>
      <c r="B295" s="230" t="s">
        <v>93</v>
      </c>
      <c r="C295" s="231" t="s">
        <v>98</v>
      </c>
      <c r="D295" s="231"/>
      <c r="E295" s="231"/>
      <c r="F295" s="231">
        <v>30</v>
      </c>
      <c r="G295" s="231">
        <v>20</v>
      </c>
      <c r="H295" s="231">
        <v>5</v>
      </c>
      <c r="I295" s="231"/>
      <c r="J295" s="231">
        <v>20</v>
      </c>
      <c r="K295" s="231"/>
      <c r="L295" s="231"/>
      <c r="M295" s="231"/>
      <c r="N295" s="231"/>
      <c r="O295" s="231">
        <f t="shared" si="12"/>
        <v>75</v>
      </c>
      <c r="P295" s="232" t="s">
        <v>506</v>
      </c>
      <c r="Q295" s="233" t="s">
        <v>1241</v>
      </c>
      <c r="R295" s="234">
        <v>9</v>
      </c>
      <c r="S295" s="234">
        <f t="shared" si="11"/>
        <v>675</v>
      </c>
    </row>
    <row r="296" spans="1:19" x14ac:dyDescent="0.2">
      <c r="A296" s="229" t="s">
        <v>1633</v>
      </c>
      <c r="B296" s="230" t="s">
        <v>94</v>
      </c>
      <c r="C296" s="231" t="s">
        <v>98</v>
      </c>
      <c r="D296" s="231"/>
      <c r="E296" s="231"/>
      <c r="F296" s="231">
        <v>10</v>
      </c>
      <c r="G296" s="231">
        <v>10</v>
      </c>
      <c r="H296" s="231">
        <v>0</v>
      </c>
      <c r="I296" s="231"/>
      <c r="J296" s="231">
        <v>40</v>
      </c>
      <c r="K296" s="231"/>
      <c r="L296" s="231"/>
      <c r="M296" s="231"/>
      <c r="N296" s="231"/>
      <c r="O296" s="231">
        <f t="shared" si="12"/>
        <v>60</v>
      </c>
      <c r="P296" s="232" t="s">
        <v>506</v>
      </c>
      <c r="Q296" s="233" t="s">
        <v>1241</v>
      </c>
      <c r="R296" s="234">
        <v>28.8</v>
      </c>
      <c r="S296" s="234">
        <f t="shared" si="11"/>
        <v>1728</v>
      </c>
    </row>
    <row r="297" spans="1:19" x14ac:dyDescent="0.2">
      <c r="A297" s="229" t="s">
        <v>1633</v>
      </c>
      <c r="B297" s="230" t="s">
        <v>359</v>
      </c>
      <c r="C297" s="231" t="s">
        <v>98</v>
      </c>
      <c r="D297" s="231"/>
      <c r="E297" s="231"/>
      <c r="F297" s="231">
        <v>10</v>
      </c>
      <c r="G297" s="231">
        <v>10</v>
      </c>
      <c r="H297" s="231">
        <v>0</v>
      </c>
      <c r="I297" s="231"/>
      <c r="J297" s="231">
        <v>42</v>
      </c>
      <c r="K297" s="231"/>
      <c r="L297" s="231"/>
      <c r="M297" s="231"/>
      <c r="N297" s="231"/>
      <c r="O297" s="231">
        <f t="shared" si="12"/>
        <v>62</v>
      </c>
      <c r="P297" s="232" t="s">
        <v>506</v>
      </c>
      <c r="Q297" s="233" t="s">
        <v>1241</v>
      </c>
      <c r="R297" s="234">
        <v>8.5</v>
      </c>
      <c r="S297" s="234">
        <f t="shared" si="11"/>
        <v>527</v>
      </c>
    </row>
    <row r="298" spans="1:19" x14ac:dyDescent="0.2">
      <c r="A298" s="229" t="s">
        <v>1633</v>
      </c>
      <c r="B298" s="230" t="s">
        <v>360</v>
      </c>
      <c r="C298" s="231" t="s">
        <v>98</v>
      </c>
      <c r="D298" s="231"/>
      <c r="E298" s="231"/>
      <c r="F298" s="231">
        <v>25</v>
      </c>
      <c r="G298" s="231">
        <v>80</v>
      </c>
      <c r="H298" s="231">
        <v>2</v>
      </c>
      <c r="I298" s="231"/>
      <c r="J298" s="231">
        <v>300</v>
      </c>
      <c r="K298" s="231"/>
      <c r="L298" s="231"/>
      <c r="M298" s="231"/>
      <c r="N298" s="231"/>
      <c r="O298" s="231">
        <f t="shared" si="12"/>
        <v>407</v>
      </c>
      <c r="P298" s="232" t="s">
        <v>506</v>
      </c>
      <c r="Q298" s="233" t="s">
        <v>1241</v>
      </c>
      <c r="R298" s="234">
        <v>6.75</v>
      </c>
      <c r="S298" s="234">
        <f t="shared" si="11"/>
        <v>2747.25</v>
      </c>
    </row>
    <row r="299" spans="1:19" x14ac:dyDescent="0.2">
      <c r="A299" s="229" t="s">
        <v>1633</v>
      </c>
      <c r="B299" s="230" t="s">
        <v>361</v>
      </c>
      <c r="C299" s="231" t="s">
        <v>98</v>
      </c>
      <c r="D299" s="231"/>
      <c r="E299" s="231"/>
      <c r="F299" s="231">
        <v>25</v>
      </c>
      <c r="G299" s="231">
        <v>70</v>
      </c>
      <c r="H299" s="231">
        <v>3</v>
      </c>
      <c r="I299" s="231"/>
      <c r="J299" s="231">
        <v>500</v>
      </c>
      <c r="K299" s="231"/>
      <c r="L299" s="231"/>
      <c r="M299" s="231"/>
      <c r="N299" s="231"/>
      <c r="O299" s="231">
        <f t="shared" si="12"/>
        <v>598</v>
      </c>
      <c r="P299" s="232" t="s">
        <v>506</v>
      </c>
      <c r="Q299" s="233" t="s">
        <v>1241</v>
      </c>
      <c r="R299" s="234">
        <v>5.3</v>
      </c>
      <c r="S299" s="234">
        <f t="shared" si="11"/>
        <v>3169.4</v>
      </c>
    </row>
    <row r="300" spans="1:19" x14ac:dyDescent="0.2">
      <c r="A300" s="229" t="s">
        <v>1633</v>
      </c>
      <c r="B300" s="230" t="s">
        <v>362</v>
      </c>
      <c r="C300" s="231" t="s">
        <v>1309</v>
      </c>
      <c r="D300" s="231"/>
      <c r="E300" s="231"/>
      <c r="F300" s="231">
        <v>2</v>
      </c>
      <c r="G300" s="231">
        <v>50</v>
      </c>
      <c r="H300" s="231">
        <v>0</v>
      </c>
      <c r="I300" s="231"/>
      <c r="J300" s="231">
        <v>0</v>
      </c>
      <c r="K300" s="231"/>
      <c r="L300" s="231"/>
      <c r="M300" s="231"/>
      <c r="N300" s="231"/>
      <c r="O300" s="231">
        <f t="shared" si="12"/>
        <v>52</v>
      </c>
      <c r="P300" s="232" t="s">
        <v>506</v>
      </c>
      <c r="Q300" s="233" t="s">
        <v>1241</v>
      </c>
      <c r="R300" s="234">
        <v>410</v>
      </c>
      <c r="S300" s="234">
        <f t="shared" si="11"/>
        <v>21320</v>
      </c>
    </row>
    <row r="301" spans="1:19" x14ac:dyDescent="0.2">
      <c r="A301" s="229" t="s">
        <v>1633</v>
      </c>
      <c r="B301" s="230" t="s">
        <v>97</v>
      </c>
      <c r="C301" s="231" t="s">
        <v>1304</v>
      </c>
      <c r="D301" s="231"/>
      <c r="E301" s="231"/>
      <c r="F301" s="231">
        <v>270</v>
      </c>
      <c r="G301" s="231">
        <v>300</v>
      </c>
      <c r="H301" s="231">
        <v>0</v>
      </c>
      <c r="I301" s="231"/>
      <c r="J301" s="231">
        <v>3000</v>
      </c>
      <c r="K301" s="231"/>
      <c r="L301" s="231"/>
      <c r="M301" s="231"/>
      <c r="N301" s="231"/>
      <c r="O301" s="231">
        <f t="shared" si="12"/>
        <v>3570</v>
      </c>
      <c r="P301" s="232" t="s">
        <v>506</v>
      </c>
      <c r="Q301" s="233" t="s">
        <v>1241</v>
      </c>
      <c r="R301" s="234">
        <v>11</v>
      </c>
      <c r="S301" s="234">
        <f t="shared" si="11"/>
        <v>39270</v>
      </c>
    </row>
    <row r="302" spans="1:19" x14ac:dyDescent="0.2">
      <c r="A302" s="229" t="s">
        <v>1633</v>
      </c>
      <c r="B302" s="230" t="s">
        <v>363</v>
      </c>
      <c r="C302" s="231" t="s">
        <v>98</v>
      </c>
      <c r="D302" s="231"/>
      <c r="E302" s="231"/>
      <c r="F302" s="231">
        <v>140</v>
      </c>
      <c r="G302" s="231">
        <v>300</v>
      </c>
      <c r="H302" s="231">
        <v>0</v>
      </c>
      <c r="I302" s="231"/>
      <c r="J302" s="231">
        <v>3000</v>
      </c>
      <c r="K302" s="231"/>
      <c r="L302" s="231"/>
      <c r="M302" s="231"/>
      <c r="N302" s="231"/>
      <c r="O302" s="231">
        <f t="shared" si="12"/>
        <v>3440</v>
      </c>
      <c r="P302" s="232" t="s">
        <v>506</v>
      </c>
      <c r="Q302" s="233" t="s">
        <v>1240</v>
      </c>
      <c r="R302" s="234">
        <v>85</v>
      </c>
      <c r="S302" s="234">
        <f t="shared" si="11"/>
        <v>292400</v>
      </c>
    </row>
    <row r="303" spans="1:19" x14ac:dyDescent="0.2">
      <c r="A303" s="229" t="s">
        <v>1633</v>
      </c>
      <c r="B303" s="230" t="s">
        <v>364</v>
      </c>
      <c r="C303" s="231" t="s">
        <v>98</v>
      </c>
      <c r="D303" s="231"/>
      <c r="E303" s="231"/>
      <c r="F303" s="231">
        <v>115</v>
      </c>
      <c r="G303" s="231">
        <v>300</v>
      </c>
      <c r="H303" s="231">
        <v>100</v>
      </c>
      <c r="I303" s="231"/>
      <c r="J303" s="231">
        <v>3000</v>
      </c>
      <c r="K303" s="231"/>
      <c r="L303" s="231"/>
      <c r="M303" s="231"/>
      <c r="N303" s="231"/>
      <c r="O303" s="231">
        <f t="shared" si="12"/>
        <v>3515</v>
      </c>
      <c r="P303" s="232" t="s">
        <v>506</v>
      </c>
      <c r="Q303" s="233" t="s">
        <v>1240</v>
      </c>
      <c r="R303" s="234">
        <v>79</v>
      </c>
      <c r="S303" s="234">
        <f t="shared" si="11"/>
        <v>277685</v>
      </c>
    </row>
    <row r="304" spans="1:19" x14ac:dyDescent="0.2">
      <c r="A304" s="229" t="s">
        <v>1633</v>
      </c>
      <c r="B304" s="230" t="s">
        <v>122</v>
      </c>
      <c r="C304" s="231" t="s">
        <v>98</v>
      </c>
      <c r="D304" s="231"/>
      <c r="E304" s="231"/>
      <c r="F304" s="231">
        <v>115</v>
      </c>
      <c r="G304" s="231">
        <v>300</v>
      </c>
      <c r="H304" s="231">
        <v>0</v>
      </c>
      <c r="I304" s="231"/>
      <c r="J304" s="231">
        <v>3000</v>
      </c>
      <c r="K304" s="231"/>
      <c r="L304" s="231"/>
      <c r="M304" s="231"/>
      <c r="N304" s="231"/>
      <c r="O304" s="231">
        <f t="shared" si="12"/>
        <v>3415</v>
      </c>
      <c r="P304" s="232" t="s">
        <v>506</v>
      </c>
      <c r="Q304" s="233" t="s">
        <v>1240</v>
      </c>
      <c r="R304" s="234">
        <v>39.99</v>
      </c>
      <c r="S304" s="234">
        <f t="shared" si="11"/>
        <v>136565.85</v>
      </c>
    </row>
    <row r="305" spans="1:19" x14ac:dyDescent="0.2">
      <c r="A305" s="229" t="s">
        <v>1633</v>
      </c>
      <c r="B305" s="230" t="s">
        <v>366</v>
      </c>
      <c r="C305" s="231" t="s">
        <v>98</v>
      </c>
      <c r="D305" s="231"/>
      <c r="E305" s="231"/>
      <c r="F305" s="231">
        <v>20</v>
      </c>
      <c r="G305" s="231">
        <v>100</v>
      </c>
      <c r="H305" s="231">
        <v>5</v>
      </c>
      <c r="I305" s="231"/>
      <c r="J305" s="231">
        <v>100</v>
      </c>
      <c r="K305" s="231"/>
      <c r="L305" s="231"/>
      <c r="M305" s="231"/>
      <c r="N305" s="231"/>
      <c r="O305" s="231">
        <f t="shared" si="12"/>
        <v>225</v>
      </c>
      <c r="P305" s="232" t="s">
        <v>506</v>
      </c>
      <c r="Q305" s="233" t="s">
        <v>1241</v>
      </c>
      <c r="R305" s="234">
        <v>162.5</v>
      </c>
      <c r="S305" s="234">
        <f t="shared" si="11"/>
        <v>36562.5</v>
      </c>
    </row>
    <row r="306" spans="1:19" x14ac:dyDescent="0.2">
      <c r="A306" s="229" t="s">
        <v>1633</v>
      </c>
      <c r="B306" s="230" t="s">
        <v>367</v>
      </c>
      <c r="C306" s="231" t="s">
        <v>98</v>
      </c>
      <c r="D306" s="231"/>
      <c r="E306" s="231"/>
      <c r="F306" s="231">
        <v>10</v>
      </c>
      <c r="G306" s="231">
        <v>50</v>
      </c>
      <c r="H306" s="231">
        <v>0</v>
      </c>
      <c r="I306" s="231"/>
      <c r="J306" s="231">
        <v>100</v>
      </c>
      <c r="K306" s="231"/>
      <c r="L306" s="231"/>
      <c r="M306" s="231"/>
      <c r="N306" s="231"/>
      <c r="O306" s="231">
        <f t="shared" si="12"/>
        <v>160</v>
      </c>
      <c r="P306" s="232" t="s">
        <v>506</v>
      </c>
      <c r="Q306" s="233" t="s">
        <v>1241</v>
      </c>
      <c r="R306" s="234">
        <v>114.9</v>
      </c>
      <c r="S306" s="234">
        <f t="shared" si="11"/>
        <v>18384</v>
      </c>
    </row>
    <row r="307" spans="1:19" x14ac:dyDescent="0.2">
      <c r="A307" s="229" t="s">
        <v>1633</v>
      </c>
      <c r="B307" s="235" t="s">
        <v>1586</v>
      </c>
      <c r="C307" s="231" t="s">
        <v>98</v>
      </c>
      <c r="D307" s="236"/>
      <c r="E307" s="236"/>
      <c r="F307" s="236"/>
      <c r="G307" s="236"/>
      <c r="H307" s="236">
        <v>120</v>
      </c>
      <c r="I307" s="236"/>
      <c r="J307" s="236"/>
      <c r="K307" s="236"/>
      <c r="L307" s="236"/>
      <c r="M307" s="236"/>
      <c r="N307" s="236"/>
      <c r="O307" s="236">
        <v>120</v>
      </c>
      <c r="P307" s="236" t="s">
        <v>522</v>
      </c>
      <c r="Q307" s="233" t="s">
        <v>1241</v>
      </c>
      <c r="R307" s="237">
        <v>31.49</v>
      </c>
      <c r="S307" s="237">
        <v>3778.8</v>
      </c>
    </row>
    <row r="308" spans="1:19" x14ac:dyDescent="0.2">
      <c r="A308" s="229" t="s">
        <v>1633</v>
      </c>
      <c r="B308" s="235" t="s">
        <v>1587</v>
      </c>
      <c r="C308" s="231" t="s">
        <v>98</v>
      </c>
      <c r="D308" s="236"/>
      <c r="E308" s="236"/>
      <c r="F308" s="236"/>
      <c r="G308" s="236"/>
      <c r="H308" s="236">
        <v>492</v>
      </c>
      <c r="I308" s="236"/>
      <c r="J308" s="236"/>
      <c r="K308" s="236"/>
      <c r="L308" s="236"/>
      <c r="M308" s="236"/>
      <c r="N308" s="236"/>
      <c r="O308" s="236">
        <v>492</v>
      </c>
      <c r="P308" s="236" t="s">
        <v>522</v>
      </c>
      <c r="Q308" s="233" t="s">
        <v>1241</v>
      </c>
      <c r="R308" s="237">
        <v>92.61</v>
      </c>
      <c r="S308" s="237">
        <v>45564.12</v>
      </c>
    </row>
    <row r="309" spans="1:19" x14ac:dyDescent="0.2">
      <c r="A309" s="229" t="s">
        <v>1633</v>
      </c>
      <c r="B309" s="235" t="s">
        <v>1588</v>
      </c>
      <c r="C309" s="231" t="s">
        <v>98</v>
      </c>
      <c r="D309" s="236"/>
      <c r="E309" s="236"/>
      <c r="F309" s="236"/>
      <c r="G309" s="236"/>
      <c r="H309" s="236">
        <v>60</v>
      </c>
      <c r="I309" s="236"/>
      <c r="J309" s="236"/>
      <c r="K309" s="236"/>
      <c r="L309" s="236"/>
      <c r="M309" s="236"/>
      <c r="N309" s="236"/>
      <c r="O309" s="236">
        <v>60</v>
      </c>
      <c r="P309" s="236" t="s">
        <v>522</v>
      </c>
      <c r="Q309" s="233" t="s">
        <v>1241</v>
      </c>
      <c r="R309" s="237">
        <v>53.86</v>
      </c>
      <c r="S309" s="237">
        <v>3231.6</v>
      </c>
    </row>
    <row r="310" spans="1:19" x14ac:dyDescent="0.2">
      <c r="A310" s="229" t="s">
        <v>1633</v>
      </c>
      <c r="B310" s="235" t="s">
        <v>1589</v>
      </c>
      <c r="C310" s="231" t="s">
        <v>98</v>
      </c>
      <c r="D310" s="236"/>
      <c r="E310" s="236"/>
      <c r="F310" s="236"/>
      <c r="G310" s="236"/>
      <c r="H310" s="236">
        <v>60</v>
      </c>
      <c r="I310" s="236"/>
      <c r="J310" s="236"/>
      <c r="K310" s="236"/>
      <c r="L310" s="236"/>
      <c r="M310" s="236"/>
      <c r="N310" s="236"/>
      <c r="O310" s="236">
        <v>60</v>
      </c>
      <c r="P310" s="236" t="s">
        <v>522</v>
      </c>
      <c r="Q310" s="233" t="s">
        <v>1241</v>
      </c>
      <c r="R310" s="237">
        <v>149.51</v>
      </c>
      <c r="S310" s="237">
        <v>8970.6</v>
      </c>
    </row>
    <row r="311" spans="1:19" x14ac:dyDescent="0.2">
      <c r="A311" s="229" t="s">
        <v>1633</v>
      </c>
      <c r="B311" s="235" t="s">
        <v>1590</v>
      </c>
      <c r="C311" s="231" t="s">
        <v>98</v>
      </c>
      <c r="D311" s="236"/>
      <c r="E311" s="236"/>
      <c r="F311" s="236"/>
      <c r="G311" s="236"/>
      <c r="H311" s="236">
        <v>60</v>
      </c>
      <c r="I311" s="236"/>
      <c r="J311" s="236"/>
      <c r="K311" s="236"/>
      <c r="L311" s="236"/>
      <c r="M311" s="236"/>
      <c r="N311" s="236"/>
      <c r="O311" s="236">
        <v>60</v>
      </c>
      <c r="P311" s="236" t="s">
        <v>522</v>
      </c>
      <c r="Q311" s="233" t="s">
        <v>1241</v>
      </c>
      <c r="R311" s="237">
        <v>64.94</v>
      </c>
      <c r="S311" s="237">
        <v>3896.4</v>
      </c>
    </row>
    <row r="312" spans="1:19" x14ac:dyDescent="0.2">
      <c r="A312" s="229" t="s">
        <v>1633</v>
      </c>
      <c r="B312" s="235" t="s">
        <v>1591</v>
      </c>
      <c r="C312" s="231" t="s">
        <v>98</v>
      </c>
      <c r="D312" s="236"/>
      <c r="E312" s="236"/>
      <c r="F312" s="236"/>
      <c r="G312" s="236"/>
      <c r="H312" s="236">
        <v>30</v>
      </c>
      <c r="I312" s="236"/>
      <c r="J312" s="236"/>
      <c r="K312" s="236"/>
      <c r="L312" s="236"/>
      <c r="M312" s="236"/>
      <c r="N312" s="236"/>
      <c r="O312" s="236">
        <v>30</v>
      </c>
      <c r="P312" s="236" t="s">
        <v>522</v>
      </c>
      <c r="Q312" s="233" t="s">
        <v>1241</v>
      </c>
      <c r="R312" s="237">
        <v>165</v>
      </c>
      <c r="S312" s="237">
        <v>4950</v>
      </c>
    </row>
    <row r="313" spans="1:19" x14ac:dyDescent="0.2">
      <c r="A313" s="229" t="s">
        <v>1633</v>
      </c>
      <c r="B313" s="235" t="s">
        <v>1592</v>
      </c>
      <c r="C313" s="231" t="s">
        <v>98</v>
      </c>
      <c r="D313" s="236"/>
      <c r="E313" s="236"/>
      <c r="F313" s="236"/>
      <c r="G313" s="236"/>
      <c r="H313" s="236">
        <v>30</v>
      </c>
      <c r="I313" s="236"/>
      <c r="J313" s="236"/>
      <c r="K313" s="236"/>
      <c r="L313" s="236"/>
      <c r="M313" s="236"/>
      <c r="N313" s="236"/>
      <c r="O313" s="236">
        <v>30</v>
      </c>
      <c r="P313" s="236" t="s">
        <v>522</v>
      </c>
      <c r="Q313" s="233" t="s">
        <v>1241</v>
      </c>
      <c r="R313" s="237">
        <v>56.57</v>
      </c>
      <c r="S313" s="237">
        <v>1697.1</v>
      </c>
    </row>
    <row r="314" spans="1:19" x14ac:dyDescent="0.2">
      <c r="A314" s="229" t="s">
        <v>1633</v>
      </c>
      <c r="B314" s="235" t="s">
        <v>1593</v>
      </c>
      <c r="C314" s="231" t="s">
        <v>98</v>
      </c>
      <c r="D314" s="236"/>
      <c r="E314" s="236"/>
      <c r="F314" s="236"/>
      <c r="G314" s="236"/>
      <c r="H314" s="236">
        <v>15</v>
      </c>
      <c r="I314" s="236"/>
      <c r="J314" s="236"/>
      <c r="K314" s="236"/>
      <c r="L314" s="236"/>
      <c r="M314" s="236"/>
      <c r="N314" s="236"/>
      <c r="O314" s="236">
        <v>15</v>
      </c>
      <c r="P314" s="236" t="s">
        <v>522</v>
      </c>
      <c r="Q314" s="233" t="s">
        <v>1241</v>
      </c>
      <c r="R314" s="237">
        <v>72.28</v>
      </c>
      <c r="S314" s="237">
        <v>1084.2</v>
      </c>
    </row>
    <row r="315" spans="1:19" x14ac:dyDescent="0.2">
      <c r="A315" s="229" t="s">
        <v>1633</v>
      </c>
      <c r="B315" s="235" t="s">
        <v>1594</v>
      </c>
      <c r="C315" s="231" t="s">
        <v>98</v>
      </c>
      <c r="D315" s="236"/>
      <c r="E315" s="236"/>
      <c r="F315" s="236"/>
      <c r="G315" s="236"/>
      <c r="H315" s="236">
        <v>30</v>
      </c>
      <c r="I315" s="236"/>
      <c r="J315" s="236"/>
      <c r="K315" s="236"/>
      <c r="L315" s="236"/>
      <c r="M315" s="236"/>
      <c r="N315" s="236"/>
      <c r="O315" s="236">
        <v>30</v>
      </c>
      <c r="P315" s="236" t="s">
        <v>522</v>
      </c>
      <c r="Q315" s="233" t="s">
        <v>1241</v>
      </c>
      <c r="R315" s="237">
        <v>64.42</v>
      </c>
      <c r="S315" s="237">
        <v>1932.6</v>
      </c>
    </row>
    <row r="316" spans="1:19" x14ac:dyDescent="0.2">
      <c r="A316" s="229" t="s">
        <v>1633</v>
      </c>
      <c r="B316" s="235" t="s">
        <v>1595</v>
      </c>
      <c r="C316" s="231" t="s">
        <v>98</v>
      </c>
      <c r="D316" s="236"/>
      <c r="E316" s="236"/>
      <c r="F316" s="236"/>
      <c r="G316" s="236"/>
      <c r="H316" s="236">
        <v>20</v>
      </c>
      <c r="I316" s="236"/>
      <c r="J316" s="236"/>
      <c r="K316" s="236"/>
      <c r="L316" s="236"/>
      <c r="M316" s="236"/>
      <c r="N316" s="236"/>
      <c r="O316" s="236">
        <v>20</v>
      </c>
      <c r="P316" s="236" t="s">
        <v>522</v>
      </c>
      <c r="Q316" s="233" t="s">
        <v>1241</v>
      </c>
      <c r="R316" s="237">
        <v>86.42</v>
      </c>
      <c r="S316" s="237">
        <v>1728.4</v>
      </c>
    </row>
    <row r="317" spans="1:19" x14ac:dyDescent="0.2">
      <c r="A317" s="229" t="s">
        <v>1633</v>
      </c>
      <c r="B317" s="235" t="s">
        <v>1596</v>
      </c>
      <c r="C317" s="231" t="s">
        <v>98</v>
      </c>
      <c r="D317" s="236"/>
      <c r="E317" s="236"/>
      <c r="F317" s="236"/>
      <c r="G317" s="236"/>
      <c r="H317" s="236">
        <v>30</v>
      </c>
      <c r="I317" s="236"/>
      <c r="J317" s="236"/>
      <c r="K317" s="236"/>
      <c r="L317" s="236"/>
      <c r="M317" s="236"/>
      <c r="N317" s="236"/>
      <c r="O317" s="236">
        <v>30</v>
      </c>
      <c r="P317" s="236" t="s">
        <v>522</v>
      </c>
      <c r="Q317" s="233" t="s">
        <v>1241</v>
      </c>
      <c r="R317" s="237">
        <v>15.71</v>
      </c>
      <c r="S317" s="237">
        <v>471.3</v>
      </c>
    </row>
    <row r="318" spans="1:19" x14ac:dyDescent="0.2">
      <c r="A318" s="229" t="s">
        <v>1633</v>
      </c>
      <c r="B318" s="235" t="s">
        <v>1597</v>
      </c>
      <c r="C318" s="231" t="s">
        <v>98</v>
      </c>
      <c r="D318" s="236"/>
      <c r="E318" s="236"/>
      <c r="F318" s="236"/>
      <c r="G318" s="236"/>
      <c r="H318" s="236">
        <v>30</v>
      </c>
      <c r="I318" s="236"/>
      <c r="J318" s="236"/>
      <c r="K318" s="236"/>
      <c r="L318" s="236"/>
      <c r="M318" s="236"/>
      <c r="N318" s="236"/>
      <c r="O318" s="236">
        <v>30</v>
      </c>
      <c r="P318" s="236" t="s">
        <v>522</v>
      </c>
      <c r="Q318" s="233" t="s">
        <v>1241</v>
      </c>
      <c r="R318" s="237">
        <v>457.92</v>
      </c>
      <c r="S318" s="237">
        <v>13737.6</v>
      </c>
    </row>
    <row r="319" spans="1:19" x14ac:dyDescent="0.2">
      <c r="A319" s="229" t="s">
        <v>1633</v>
      </c>
      <c r="B319" s="235" t="s">
        <v>1598</v>
      </c>
      <c r="C319" s="231" t="s">
        <v>98</v>
      </c>
      <c r="D319" s="236"/>
      <c r="E319" s="236"/>
      <c r="F319" s="236"/>
      <c r="G319" s="236"/>
      <c r="H319" s="236">
        <v>20</v>
      </c>
      <c r="I319" s="236"/>
      <c r="J319" s="236"/>
      <c r="K319" s="236"/>
      <c r="L319" s="236"/>
      <c r="M319" s="236"/>
      <c r="N319" s="236"/>
      <c r="O319" s="236">
        <v>20</v>
      </c>
      <c r="P319" s="236" t="s">
        <v>522</v>
      </c>
      <c r="Q319" s="233" t="s">
        <v>1241</v>
      </c>
      <c r="R319" s="237">
        <v>40.43</v>
      </c>
      <c r="S319" s="237">
        <v>808.6</v>
      </c>
    </row>
    <row r="320" spans="1:19" x14ac:dyDescent="0.2">
      <c r="A320" s="229" t="s">
        <v>1633</v>
      </c>
      <c r="B320" s="235" t="s">
        <v>1599</v>
      </c>
      <c r="C320" s="231" t="s">
        <v>98</v>
      </c>
      <c r="D320" s="236"/>
      <c r="E320" s="236"/>
      <c r="F320" s="236"/>
      <c r="G320" s="236"/>
      <c r="H320" s="236">
        <v>20</v>
      </c>
      <c r="I320" s="236"/>
      <c r="J320" s="236"/>
      <c r="K320" s="236"/>
      <c r="L320" s="236"/>
      <c r="M320" s="236"/>
      <c r="N320" s="236"/>
      <c r="O320" s="236">
        <v>20</v>
      </c>
      <c r="P320" s="236" t="s">
        <v>522</v>
      </c>
      <c r="Q320" s="233" t="s">
        <v>1241</v>
      </c>
      <c r="R320" s="237">
        <v>56.58</v>
      </c>
      <c r="S320" s="237">
        <v>1131.5999999999999</v>
      </c>
    </row>
    <row r="321" spans="1:19" x14ac:dyDescent="0.2">
      <c r="A321" s="229" t="s">
        <v>1633</v>
      </c>
      <c r="B321" s="235" t="s">
        <v>1600</v>
      </c>
      <c r="C321" s="231" t="s">
        <v>98</v>
      </c>
      <c r="D321" s="236"/>
      <c r="E321" s="236"/>
      <c r="F321" s="236"/>
      <c r="G321" s="236"/>
      <c r="H321" s="236">
        <v>20</v>
      </c>
      <c r="I321" s="236"/>
      <c r="J321" s="236"/>
      <c r="K321" s="236"/>
      <c r="L321" s="236"/>
      <c r="M321" s="236"/>
      <c r="N321" s="236"/>
      <c r="O321" s="236">
        <v>20</v>
      </c>
      <c r="P321" s="236" t="s">
        <v>522</v>
      </c>
      <c r="Q321" s="233" t="s">
        <v>1241</v>
      </c>
      <c r="R321" s="237">
        <v>109.81</v>
      </c>
      <c r="S321" s="237">
        <v>2196.1999999999998</v>
      </c>
    </row>
    <row r="322" spans="1:19" x14ac:dyDescent="0.2">
      <c r="A322" s="229" t="s">
        <v>1633</v>
      </c>
      <c r="B322" s="235" t="s">
        <v>1600</v>
      </c>
      <c r="C322" s="231" t="s">
        <v>98</v>
      </c>
      <c r="D322" s="236"/>
      <c r="E322" s="236"/>
      <c r="F322" s="236"/>
      <c r="G322" s="236"/>
      <c r="H322" s="236">
        <v>20</v>
      </c>
      <c r="I322" s="236"/>
      <c r="J322" s="236"/>
      <c r="K322" s="236"/>
      <c r="L322" s="236"/>
      <c r="M322" s="236"/>
      <c r="N322" s="236"/>
      <c r="O322" s="236">
        <v>20</v>
      </c>
      <c r="P322" s="236" t="s">
        <v>522</v>
      </c>
      <c r="Q322" s="233" t="s">
        <v>1241</v>
      </c>
      <c r="R322" s="237">
        <v>109.81</v>
      </c>
      <c r="S322" s="237">
        <v>2196.1999999999998</v>
      </c>
    </row>
    <row r="323" spans="1:19" x14ac:dyDescent="0.2">
      <c r="A323" s="229" t="s">
        <v>1633</v>
      </c>
      <c r="B323" s="235" t="s">
        <v>1601</v>
      </c>
      <c r="C323" s="231" t="s">
        <v>98</v>
      </c>
      <c r="D323" s="236"/>
      <c r="E323" s="236"/>
      <c r="F323" s="236"/>
      <c r="G323" s="236"/>
      <c r="H323" s="236">
        <v>20</v>
      </c>
      <c r="I323" s="236"/>
      <c r="J323" s="236"/>
      <c r="K323" s="236"/>
      <c r="L323" s="236"/>
      <c r="M323" s="236"/>
      <c r="N323" s="236"/>
      <c r="O323" s="236">
        <v>20</v>
      </c>
      <c r="P323" s="236" t="s">
        <v>522</v>
      </c>
      <c r="Q323" s="233" t="s">
        <v>1241</v>
      </c>
      <c r="R323" s="237">
        <v>56.58</v>
      </c>
      <c r="S323" s="237">
        <v>1131.5999999999999</v>
      </c>
    </row>
    <row r="324" spans="1:19" x14ac:dyDescent="0.2">
      <c r="A324" s="229" t="s">
        <v>1633</v>
      </c>
      <c r="B324" s="235" t="s">
        <v>1602</v>
      </c>
      <c r="C324" s="231" t="s">
        <v>98</v>
      </c>
      <c r="D324" s="236"/>
      <c r="E324" s="236"/>
      <c r="F324" s="236"/>
      <c r="G324" s="236"/>
      <c r="H324" s="236">
        <v>50</v>
      </c>
      <c r="I324" s="236"/>
      <c r="J324" s="236"/>
      <c r="K324" s="236"/>
      <c r="L324" s="236"/>
      <c r="M324" s="236"/>
      <c r="N324" s="236"/>
      <c r="O324" s="236">
        <v>50</v>
      </c>
      <c r="P324" s="236" t="s">
        <v>522</v>
      </c>
      <c r="Q324" s="233" t="s">
        <v>1241</v>
      </c>
      <c r="R324" s="237">
        <v>11.71</v>
      </c>
      <c r="S324" s="237">
        <v>585.5</v>
      </c>
    </row>
    <row r="325" spans="1:19" x14ac:dyDescent="0.2">
      <c r="A325" s="229" t="s">
        <v>1633</v>
      </c>
      <c r="B325" s="235" t="s">
        <v>1603</v>
      </c>
      <c r="C325" s="231" t="s">
        <v>98</v>
      </c>
      <c r="D325" s="236"/>
      <c r="E325" s="236"/>
      <c r="F325" s="236"/>
      <c r="G325" s="236"/>
      <c r="H325" s="236">
        <v>50</v>
      </c>
      <c r="I325" s="236"/>
      <c r="J325" s="236"/>
      <c r="K325" s="236"/>
      <c r="L325" s="236"/>
      <c r="M325" s="236"/>
      <c r="N325" s="236"/>
      <c r="O325" s="236">
        <v>50</v>
      </c>
      <c r="P325" s="236" t="s">
        <v>522</v>
      </c>
      <c r="Q325" s="233" t="s">
        <v>1241</v>
      </c>
      <c r="R325" s="237">
        <v>54.52</v>
      </c>
      <c r="S325" s="237">
        <v>2726</v>
      </c>
    </row>
    <row r="326" spans="1:19" x14ac:dyDescent="0.2">
      <c r="A326" s="229" t="s">
        <v>1633</v>
      </c>
      <c r="B326" s="235" t="s">
        <v>1604</v>
      </c>
      <c r="C326" s="231" t="s">
        <v>98</v>
      </c>
      <c r="D326" s="236"/>
      <c r="E326" s="236"/>
      <c r="F326" s="236"/>
      <c r="G326" s="236"/>
      <c r="H326" s="236">
        <v>20</v>
      </c>
      <c r="I326" s="236"/>
      <c r="J326" s="236"/>
      <c r="K326" s="236"/>
      <c r="L326" s="236"/>
      <c r="M326" s="236"/>
      <c r="N326" s="236"/>
      <c r="O326" s="236">
        <v>20</v>
      </c>
      <c r="P326" s="236" t="s">
        <v>522</v>
      </c>
      <c r="Q326" s="233" t="s">
        <v>1241</v>
      </c>
      <c r="R326" s="237">
        <v>211.25</v>
      </c>
      <c r="S326" s="237">
        <v>4225</v>
      </c>
    </row>
    <row r="327" spans="1:19" x14ac:dyDescent="0.2">
      <c r="A327" s="229" t="s">
        <v>1633</v>
      </c>
      <c r="B327" s="235" t="s">
        <v>1605</v>
      </c>
      <c r="C327" s="231" t="s">
        <v>98</v>
      </c>
      <c r="D327" s="236"/>
      <c r="E327" s="236"/>
      <c r="F327" s="236"/>
      <c r="G327" s="236"/>
      <c r="H327" s="236">
        <v>20</v>
      </c>
      <c r="I327" s="236"/>
      <c r="J327" s="236"/>
      <c r="K327" s="236"/>
      <c r="L327" s="236"/>
      <c r="M327" s="236"/>
      <c r="N327" s="236"/>
      <c r="O327" s="236">
        <v>20</v>
      </c>
      <c r="P327" s="236" t="s">
        <v>522</v>
      </c>
      <c r="Q327" s="233" t="s">
        <v>1241</v>
      </c>
      <c r="R327" s="237">
        <v>60.45</v>
      </c>
      <c r="S327" s="237">
        <v>1209</v>
      </c>
    </row>
    <row r="328" spans="1:19" x14ac:dyDescent="0.2">
      <c r="A328" s="229" t="s">
        <v>1633</v>
      </c>
      <c r="B328" s="235" t="s">
        <v>1606</v>
      </c>
      <c r="C328" s="231" t="s">
        <v>98</v>
      </c>
      <c r="D328" s="236"/>
      <c r="E328" s="236"/>
      <c r="F328" s="236"/>
      <c r="G328" s="236"/>
      <c r="H328" s="236">
        <v>10</v>
      </c>
      <c r="I328" s="236"/>
      <c r="J328" s="236"/>
      <c r="K328" s="236"/>
      <c r="L328" s="236"/>
      <c r="M328" s="236"/>
      <c r="N328" s="236"/>
      <c r="O328" s="236">
        <v>10</v>
      </c>
      <c r="P328" s="236" t="s">
        <v>522</v>
      </c>
      <c r="Q328" s="233" t="s">
        <v>1241</v>
      </c>
      <c r="R328" s="237">
        <v>91.8</v>
      </c>
      <c r="S328" s="237">
        <v>918</v>
      </c>
    </row>
    <row r="329" spans="1:19" x14ac:dyDescent="0.2">
      <c r="A329" s="229" t="s">
        <v>1633</v>
      </c>
      <c r="B329" s="235" t="s">
        <v>1607</v>
      </c>
      <c r="C329" s="231" t="s">
        <v>98</v>
      </c>
      <c r="D329" s="236"/>
      <c r="E329" s="236"/>
      <c r="F329" s="236"/>
      <c r="G329" s="236"/>
      <c r="H329" s="236">
        <v>10</v>
      </c>
      <c r="I329" s="236"/>
      <c r="J329" s="236"/>
      <c r="K329" s="236"/>
      <c r="L329" s="236"/>
      <c r="M329" s="236"/>
      <c r="N329" s="236"/>
      <c r="O329" s="236">
        <v>10</v>
      </c>
      <c r="P329" s="236" t="s">
        <v>522</v>
      </c>
      <c r="Q329" s="233" t="s">
        <v>1241</v>
      </c>
      <c r="R329" s="237">
        <v>370.44</v>
      </c>
      <c r="S329" s="237">
        <v>3704.4</v>
      </c>
    </row>
    <row r="330" spans="1:19" x14ac:dyDescent="0.2">
      <c r="A330" s="229" t="s">
        <v>1633</v>
      </c>
      <c r="B330" s="235" t="s">
        <v>1608</v>
      </c>
      <c r="C330" s="231" t="s">
        <v>98</v>
      </c>
      <c r="D330" s="236"/>
      <c r="E330" s="236"/>
      <c r="F330" s="236"/>
      <c r="G330" s="236"/>
      <c r="H330" s="236">
        <v>10</v>
      </c>
      <c r="I330" s="236"/>
      <c r="J330" s="236"/>
      <c r="K330" s="236"/>
      <c r="L330" s="236"/>
      <c r="M330" s="236"/>
      <c r="N330" s="236"/>
      <c r="O330" s="236">
        <v>10</v>
      </c>
      <c r="P330" s="236" t="s">
        <v>522</v>
      </c>
      <c r="Q330" s="233" t="s">
        <v>1241</v>
      </c>
      <c r="R330" s="237">
        <v>137.58000000000001</v>
      </c>
      <c r="S330" s="237">
        <v>1375.8</v>
      </c>
    </row>
    <row r="331" spans="1:19" x14ac:dyDescent="0.2">
      <c r="A331" s="229" t="s">
        <v>1633</v>
      </c>
      <c r="B331" s="235" t="s">
        <v>1609</v>
      </c>
      <c r="C331" s="231" t="s">
        <v>98</v>
      </c>
      <c r="D331" s="236"/>
      <c r="E331" s="236"/>
      <c r="F331" s="236"/>
      <c r="G331" s="236"/>
      <c r="H331" s="236">
        <v>10</v>
      </c>
      <c r="I331" s="236"/>
      <c r="J331" s="236"/>
      <c r="K331" s="236"/>
      <c r="L331" s="236"/>
      <c r="M331" s="236"/>
      <c r="N331" s="236"/>
      <c r="O331" s="236">
        <v>10</v>
      </c>
      <c r="P331" s="236" t="s">
        <v>522</v>
      </c>
      <c r="Q331" s="233" t="s">
        <v>1241</v>
      </c>
      <c r="R331" s="237">
        <v>355.26</v>
      </c>
      <c r="S331" s="237">
        <v>3552.6</v>
      </c>
    </row>
    <row r="332" spans="1:19" x14ac:dyDescent="0.2">
      <c r="A332" s="229" t="s">
        <v>1633</v>
      </c>
      <c r="B332" s="235" t="s">
        <v>1610</v>
      </c>
      <c r="C332" s="231" t="s">
        <v>98</v>
      </c>
      <c r="D332" s="236"/>
      <c r="E332" s="236"/>
      <c r="F332" s="236"/>
      <c r="G332" s="236"/>
      <c r="H332" s="236">
        <v>20</v>
      </c>
      <c r="I332" s="236"/>
      <c r="J332" s="236"/>
      <c r="K332" s="236"/>
      <c r="L332" s="236"/>
      <c r="M332" s="236"/>
      <c r="N332" s="236"/>
      <c r="O332" s="236">
        <v>20</v>
      </c>
      <c r="P332" s="236" t="s">
        <v>522</v>
      </c>
      <c r="Q332" s="233" t="s">
        <v>1241</v>
      </c>
      <c r="R332" s="237">
        <v>71.47</v>
      </c>
      <c r="S332" s="237">
        <v>1429.4</v>
      </c>
    </row>
    <row r="333" spans="1:19" x14ac:dyDescent="0.2">
      <c r="A333" s="229" t="s">
        <v>1633</v>
      </c>
      <c r="B333" s="235" t="s">
        <v>1611</v>
      </c>
      <c r="C333" s="231" t="s">
        <v>98</v>
      </c>
      <c r="D333" s="236"/>
      <c r="E333" s="236"/>
      <c r="F333" s="236"/>
      <c r="G333" s="236"/>
      <c r="H333" s="236">
        <v>300</v>
      </c>
      <c r="I333" s="236"/>
      <c r="J333" s="236"/>
      <c r="K333" s="236"/>
      <c r="L333" s="236"/>
      <c r="M333" s="236"/>
      <c r="N333" s="236"/>
      <c r="O333" s="236">
        <v>300</v>
      </c>
      <c r="P333" s="236" t="s">
        <v>522</v>
      </c>
      <c r="Q333" s="233" t="s">
        <v>1241</v>
      </c>
      <c r="R333" s="237">
        <v>17.670000000000002</v>
      </c>
      <c r="S333" s="237">
        <v>5301</v>
      </c>
    </row>
    <row r="334" spans="1:19" x14ac:dyDescent="0.2">
      <c r="A334" s="229" t="s">
        <v>1633</v>
      </c>
      <c r="B334" s="235" t="s">
        <v>1612</v>
      </c>
      <c r="C334" s="231" t="s">
        <v>98</v>
      </c>
      <c r="D334" s="236"/>
      <c r="E334" s="236"/>
      <c r="F334" s="236"/>
      <c r="G334" s="236"/>
      <c r="H334" s="236">
        <v>50</v>
      </c>
      <c r="I334" s="236"/>
      <c r="J334" s="236"/>
      <c r="K334" s="236"/>
      <c r="L334" s="236"/>
      <c r="M334" s="236"/>
      <c r="N334" s="236"/>
      <c r="O334" s="236">
        <v>50</v>
      </c>
      <c r="P334" s="236" t="s">
        <v>522</v>
      </c>
      <c r="Q334" s="233" t="s">
        <v>1241</v>
      </c>
      <c r="R334" s="237">
        <v>13.58</v>
      </c>
      <c r="S334" s="237">
        <v>679</v>
      </c>
    </row>
    <row r="335" spans="1:19" x14ac:dyDescent="0.2">
      <c r="A335" s="229" t="s">
        <v>1633</v>
      </c>
      <c r="B335" s="235" t="s">
        <v>1613</v>
      </c>
      <c r="C335" s="231" t="s">
        <v>98</v>
      </c>
      <c r="D335" s="236"/>
      <c r="E335" s="236"/>
      <c r="F335" s="236"/>
      <c r="G335" s="236"/>
      <c r="H335" s="236">
        <v>30</v>
      </c>
      <c r="I335" s="236"/>
      <c r="J335" s="236"/>
      <c r="K335" s="236"/>
      <c r="L335" s="236"/>
      <c r="M335" s="236"/>
      <c r="N335" s="236"/>
      <c r="O335" s="236">
        <v>30</v>
      </c>
      <c r="P335" s="236" t="s">
        <v>522</v>
      </c>
      <c r="Q335" s="233" t="s">
        <v>1241</v>
      </c>
      <c r="R335" s="237">
        <v>21.89</v>
      </c>
      <c r="S335" s="237">
        <v>656.7</v>
      </c>
    </row>
    <row r="336" spans="1:19" x14ac:dyDescent="0.2">
      <c r="A336" s="229" t="s">
        <v>1633</v>
      </c>
      <c r="B336" s="235" t="s">
        <v>1614</v>
      </c>
      <c r="C336" s="231" t="s">
        <v>98</v>
      </c>
      <c r="D336" s="236"/>
      <c r="E336" s="236"/>
      <c r="F336" s="236"/>
      <c r="G336" s="236"/>
      <c r="H336" s="236">
        <v>30</v>
      </c>
      <c r="I336" s="236"/>
      <c r="J336" s="236"/>
      <c r="K336" s="236"/>
      <c r="L336" s="236"/>
      <c r="M336" s="236"/>
      <c r="N336" s="236"/>
      <c r="O336" s="236">
        <v>30</v>
      </c>
      <c r="P336" s="236" t="s">
        <v>522</v>
      </c>
      <c r="Q336" s="233" t="s">
        <v>1241</v>
      </c>
      <c r="R336" s="237">
        <v>38.33</v>
      </c>
      <c r="S336" s="237">
        <v>1149.9000000000001</v>
      </c>
    </row>
    <row r="337" spans="1:19" x14ac:dyDescent="0.2">
      <c r="A337" s="229" t="s">
        <v>1633</v>
      </c>
      <c r="B337" s="235" t="s">
        <v>1615</v>
      </c>
      <c r="C337" s="231" t="s">
        <v>98</v>
      </c>
      <c r="D337" s="236"/>
      <c r="E337" s="236"/>
      <c r="F337" s="236"/>
      <c r="G337" s="236"/>
      <c r="H337" s="236">
        <v>30</v>
      </c>
      <c r="I337" s="236"/>
      <c r="J337" s="236"/>
      <c r="K337" s="236"/>
      <c r="L337" s="236"/>
      <c r="M337" s="236"/>
      <c r="N337" s="236"/>
      <c r="O337" s="236">
        <v>30</v>
      </c>
      <c r="P337" s="236" t="s">
        <v>522</v>
      </c>
      <c r="Q337" s="233" t="s">
        <v>1241</v>
      </c>
      <c r="R337" s="237">
        <v>888.95</v>
      </c>
      <c r="S337" s="237">
        <v>26668.5</v>
      </c>
    </row>
    <row r="338" spans="1:19" x14ac:dyDescent="0.2">
      <c r="A338" s="229" t="s">
        <v>1633</v>
      </c>
      <c r="B338" s="235" t="s">
        <v>1616</v>
      </c>
      <c r="C338" s="231" t="s">
        <v>98</v>
      </c>
      <c r="D338" s="236"/>
      <c r="E338" s="236"/>
      <c r="F338" s="236"/>
      <c r="G338" s="236"/>
      <c r="H338" s="236">
        <v>10</v>
      </c>
      <c r="I338" s="236"/>
      <c r="J338" s="236"/>
      <c r="K338" s="236"/>
      <c r="L338" s="236"/>
      <c r="M338" s="236"/>
      <c r="N338" s="236"/>
      <c r="O338" s="236">
        <v>10</v>
      </c>
      <c r="P338" s="236" t="s">
        <v>522</v>
      </c>
      <c r="Q338" s="233" t="s">
        <v>1241</v>
      </c>
      <c r="R338" s="237">
        <v>6.34</v>
      </c>
      <c r="S338" s="237">
        <v>63.4</v>
      </c>
    </row>
    <row r="339" spans="1:19" x14ac:dyDescent="0.2">
      <c r="A339" s="229" t="s">
        <v>1633</v>
      </c>
      <c r="B339" s="235" t="s">
        <v>1617</v>
      </c>
      <c r="C339" s="231" t="s">
        <v>98</v>
      </c>
      <c r="D339" s="236"/>
      <c r="E339" s="236"/>
      <c r="F339" s="236"/>
      <c r="G339" s="236"/>
      <c r="H339" s="236">
        <v>10</v>
      </c>
      <c r="I339" s="236"/>
      <c r="J339" s="236"/>
      <c r="K339" s="236"/>
      <c r="L339" s="236"/>
      <c r="M339" s="236"/>
      <c r="N339" s="236"/>
      <c r="O339" s="236">
        <v>10</v>
      </c>
      <c r="P339" s="236" t="s">
        <v>522</v>
      </c>
      <c r="Q339" s="233" t="s">
        <v>1241</v>
      </c>
      <c r="R339" s="237">
        <v>10.75</v>
      </c>
      <c r="S339" s="237">
        <v>107.5</v>
      </c>
    </row>
    <row r="340" spans="1:19" x14ac:dyDescent="0.2">
      <c r="A340" s="229" t="s">
        <v>1633</v>
      </c>
      <c r="B340" s="235" t="s">
        <v>1618</v>
      </c>
      <c r="C340" s="231" t="s">
        <v>98</v>
      </c>
      <c r="D340" s="236"/>
      <c r="E340" s="236"/>
      <c r="F340" s="236"/>
      <c r="G340" s="236"/>
      <c r="H340" s="236">
        <v>10</v>
      </c>
      <c r="I340" s="236"/>
      <c r="J340" s="236"/>
      <c r="K340" s="236"/>
      <c r="L340" s="236"/>
      <c r="M340" s="236"/>
      <c r="N340" s="236"/>
      <c r="O340" s="236">
        <v>10</v>
      </c>
      <c r="P340" s="236" t="s">
        <v>522</v>
      </c>
      <c r="Q340" s="233" t="s">
        <v>1241</v>
      </c>
      <c r="R340" s="237">
        <v>1.88</v>
      </c>
      <c r="S340" s="237">
        <v>18.8</v>
      </c>
    </row>
    <row r="341" spans="1:19" x14ac:dyDescent="0.2">
      <c r="A341" s="229" t="s">
        <v>1633</v>
      </c>
      <c r="B341" s="235" t="s">
        <v>1619</v>
      </c>
      <c r="C341" s="231" t="s">
        <v>98</v>
      </c>
      <c r="D341" s="236"/>
      <c r="E341" s="236"/>
      <c r="F341" s="236"/>
      <c r="G341" s="236"/>
      <c r="H341" s="236">
        <v>5</v>
      </c>
      <c r="I341" s="236"/>
      <c r="J341" s="236"/>
      <c r="K341" s="236"/>
      <c r="L341" s="236"/>
      <c r="M341" s="236"/>
      <c r="N341" s="236"/>
      <c r="O341" s="236">
        <v>5</v>
      </c>
      <c r="P341" s="236" t="s">
        <v>522</v>
      </c>
      <c r="Q341" s="233" t="s">
        <v>1241</v>
      </c>
      <c r="R341" s="237">
        <v>4521.45</v>
      </c>
      <c r="S341" s="237">
        <v>22607.25</v>
      </c>
    </row>
    <row r="342" spans="1:19" x14ac:dyDescent="0.2">
      <c r="A342" s="229" t="s">
        <v>1633</v>
      </c>
      <c r="B342" s="235" t="s">
        <v>1620</v>
      </c>
      <c r="C342" s="231" t="s">
        <v>98</v>
      </c>
      <c r="D342" s="236"/>
      <c r="E342" s="236"/>
      <c r="F342" s="236"/>
      <c r="G342" s="236"/>
      <c r="H342" s="236">
        <v>5</v>
      </c>
      <c r="I342" s="236"/>
      <c r="J342" s="236"/>
      <c r="K342" s="236"/>
      <c r="L342" s="236"/>
      <c r="M342" s="236"/>
      <c r="N342" s="236"/>
      <c r="O342" s="236">
        <v>5</v>
      </c>
      <c r="P342" s="236" t="s">
        <v>522</v>
      </c>
      <c r="Q342" s="233" t="s">
        <v>1241</v>
      </c>
      <c r="R342" s="237">
        <v>2192.4499999999998</v>
      </c>
      <c r="S342" s="237">
        <v>10962.25</v>
      </c>
    </row>
    <row r="343" spans="1:19" x14ac:dyDescent="0.2">
      <c r="A343" s="229" t="s">
        <v>1633</v>
      </c>
      <c r="B343" s="235" t="s">
        <v>1621</v>
      </c>
      <c r="C343" s="231" t="s">
        <v>98</v>
      </c>
      <c r="D343" s="236"/>
      <c r="E343" s="236"/>
      <c r="F343" s="236"/>
      <c r="G343" s="236"/>
      <c r="H343" s="236">
        <v>350</v>
      </c>
      <c r="I343" s="236"/>
      <c r="J343" s="236"/>
      <c r="K343" s="236"/>
      <c r="L343" s="236"/>
      <c r="M343" s="236"/>
      <c r="N343" s="236"/>
      <c r="O343" s="236">
        <v>350</v>
      </c>
      <c r="P343" s="236" t="s">
        <v>522</v>
      </c>
      <c r="Q343" s="233" t="s">
        <v>1241</v>
      </c>
      <c r="R343" s="237">
        <v>6.76</v>
      </c>
      <c r="S343" s="237">
        <v>2366</v>
      </c>
    </row>
    <row r="344" spans="1:19" x14ac:dyDescent="0.2">
      <c r="A344" s="229" t="s">
        <v>1633</v>
      </c>
      <c r="B344" s="235" t="s">
        <v>1622</v>
      </c>
      <c r="C344" s="231" t="s">
        <v>98</v>
      </c>
      <c r="D344" s="236"/>
      <c r="E344" s="236"/>
      <c r="F344" s="236"/>
      <c r="G344" s="236"/>
      <c r="H344" s="236">
        <v>50</v>
      </c>
      <c r="I344" s="236"/>
      <c r="J344" s="236"/>
      <c r="K344" s="236"/>
      <c r="L344" s="236"/>
      <c r="M344" s="236"/>
      <c r="N344" s="236"/>
      <c r="O344" s="236">
        <v>50</v>
      </c>
      <c r="P344" s="236" t="s">
        <v>522</v>
      </c>
      <c r="Q344" s="233" t="s">
        <v>1241</v>
      </c>
      <c r="R344" s="237">
        <v>3.31</v>
      </c>
      <c r="S344" s="237">
        <v>165.5</v>
      </c>
    </row>
    <row r="345" spans="1:19" x14ac:dyDescent="0.2">
      <c r="A345" s="229" t="s">
        <v>1633</v>
      </c>
      <c r="B345" s="235" t="s">
        <v>1623</v>
      </c>
      <c r="C345" s="231" t="s">
        <v>98</v>
      </c>
      <c r="D345" s="236"/>
      <c r="E345" s="236"/>
      <c r="F345" s="236"/>
      <c r="G345" s="236"/>
      <c r="H345" s="236">
        <v>40</v>
      </c>
      <c r="I345" s="236"/>
      <c r="J345" s="236"/>
      <c r="K345" s="236"/>
      <c r="L345" s="236"/>
      <c r="M345" s="236"/>
      <c r="N345" s="236"/>
      <c r="O345" s="236">
        <v>40</v>
      </c>
      <c r="P345" s="236" t="s">
        <v>522</v>
      </c>
      <c r="Q345" s="233" t="s">
        <v>1241</v>
      </c>
      <c r="R345" s="237">
        <v>120.35</v>
      </c>
      <c r="S345" s="237">
        <v>4814</v>
      </c>
    </row>
    <row r="346" spans="1:19" x14ac:dyDescent="0.2">
      <c r="A346" s="229" t="s">
        <v>1633</v>
      </c>
      <c r="B346" s="235" t="s">
        <v>1624</v>
      </c>
      <c r="C346" s="231" t="s">
        <v>98</v>
      </c>
      <c r="D346" s="236"/>
      <c r="E346" s="236"/>
      <c r="F346" s="236"/>
      <c r="G346" s="236"/>
      <c r="H346" s="236">
        <v>20</v>
      </c>
      <c r="I346" s="236"/>
      <c r="J346" s="236"/>
      <c r="K346" s="236"/>
      <c r="L346" s="236"/>
      <c r="M346" s="236"/>
      <c r="N346" s="236"/>
      <c r="O346" s="236">
        <v>20</v>
      </c>
      <c r="P346" s="236" t="s">
        <v>522</v>
      </c>
      <c r="Q346" s="233" t="s">
        <v>1241</v>
      </c>
      <c r="R346" s="237">
        <v>1519.5</v>
      </c>
      <c r="S346" s="237">
        <v>30390</v>
      </c>
    </row>
    <row r="347" spans="1:19" x14ac:dyDescent="0.2">
      <c r="A347" s="229" t="s">
        <v>1633</v>
      </c>
      <c r="B347" s="235" t="s">
        <v>1625</v>
      </c>
      <c r="C347" s="231" t="s">
        <v>98</v>
      </c>
      <c r="D347" s="236"/>
      <c r="E347" s="236"/>
      <c r="F347" s="236"/>
      <c r="G347" s="236"/>
      <c r="H347" s="236">
        <v>40</v>
      </c>
      <c r="I347" s="236"/>
      <c r="J347" s="236"/>
      <c r="K347" s="236"/>
      <c r="L347" s="236"/>
      <c r="M347" s="236"/>
      <c r="N347" s="236"/>
      <c r="O347" s="236">
        <v>40</v>
      </c>
      <c r="P347" s="236" t="s">
        <v>522</v>
      </c>
      <c r="Q347" s="233" t="s">
        <v>1241</v>
      </c>
      <c r="R347" s="237">
        <v>208</v>
      </c>
      <c r="S347" s="237">
        <v>8320</v>
      </c>
    </row>
    <row r="348" spans="1:19" x14ac:dyDescent="0.2">
      <c r="A348" s="229" t="s">
        <v>1633</v>
      </c>
      <c r="B348" s="235" t="s">
        <v>1626</v>
      </c>
      <c r="C348" s="231" t="s">
        <v>98</v>
      </c>
      <c r="D348" s="236"/>
      <c r="E348" s="236"/>
      <c r="F348" s="236"/>
      <c r="G348" s="236"/>
      <c r="H348" s="236">
        <v>600</v>
      </c>
      <c r="I348" s="236"/>
      <c r="J348" s="236"/>
      <c r="K348" s="236"/>
      <c r="L348" s="236"/>
      <c r="M348" s="236"/>
      <c r="N348" s="236"/>
      <c r="O348" s="236">
        <v>600</v>
      </c>
      <c r="P348" s="236" t="s">
        <v>522</v>
      </c>
      <c r="Q348" s="233" t="s">
        <v>1241</v>
      </c>
      <c r="R348" s="237">
        <v>7.86</v>
      </c>
      <c r="S348" s="237">
        <v>4716</v>
      </c>
    </row>
    <row r="349" spans="1:19" x14ac:dyDescent="0.2">
      <c r="A349" s="229" t="s">
        <v>1633</v>
      </c>
      <c r="B349" s="235" t="s">
        <v>1627</v>
      </c>
      <c r="C349" s="231" t="s">
        <v>98</v>
      </c>
      <c r="D349" s="236"/>
      <c r="E349" s="236"/>
      <c r="F349" s="236"/>
      <c r="G349" s="236"/>
      <c r="H349" s="236">
        <v>500</v>
      </c>
      <c r="I349" s="236"/>
      <c r="J349" s="236"/>
      <c r="K349" s="236"/>
      <c r="L349" s="236"/>
      <c r="M349" s="236"/>
      <c r="N349" s="236"/>
      <c r="O349" s="236">
        <v>500</v>
      </c>
      <c r="P349" s="236" t="s">
        <v>522</v>
      </c>
      <c r="Q349" s="233" t="s">
        <v>1241</v>
      </c>
      <c r="R349" s="237">
        <v>2.4</v>
      </c>
      <c r="S349" s="237">
        <v>1200</v>
      </c>
    </row>
  </sheetData>
  <mergeCells count="5">
    <mergeCell ref="Q1:Q5"/>
    <mergeCell ref="R1:R5"/>
    <mergeCell ref="S1:S5"/>
    <mergeCell ref="A8:S8"/>
    <mergeCell ref="A6:S6"/>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0"/>
  <sheetViews>
    <sheetView workbookViewId="0">
      <selection activeCell="E1" sqref="E1:F1"/>
    </sheetView>
  </sheetViews>
  <sheetFormatPr defaultRowHeight="14.25" x14ac:dyDescent="0.2"/>
  <cols>
    <col min="1" max="1" width="14.125" customWidth="1"/>
    <col min="2" max="2" width="29.375" customWidth="1"/>
    <col min="4" max="4" width="14" customWidth="1"/>
    <col min="5" max="5" width="11.875" customWidth="1"/>
    <col min="12" max="12" width="15.25" customWidth="1"/>
    <col min="15" max="15" width="11.5" customWidth="1"/>
    <col min="16" max="16" width="11.875" customWidth="1"/>
    <col min="17" max="17" width="9.875" customWidth="1"/>
    <col min="19" max="19" width="11.875" customWidth="1"/>
  </cols>
  <sheetData>
    <row r="1" spans="1:19" ht="17.2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66" t="s">
        <v>1</v>
      </c>
      <c r="B7" s="67" t="s">
        <v>2</v>
      </c>
      <c r="C7" s="67" t="s">
        <v>3</v>
      </c>
      <c r="D7" s="67" t="s">
        <v>4</v>
      </c>
      <c r="E7" s="67" t="s">
        <v>5</v>
      </c>
      <c r="F7" s="67" t="s">
        <v>9</v>
      </c>
      <c r="G7" s="67" t="s">
        <v>102</v>
      </c>
      <c r="H7" s="67" t="s">
        <v>6</v>
      </c>
      <c r="I7" s="67" t="s">
        <v>526</v>
      </c>
      <c r="J7" s="67" t="s">
        <v>10</v>
      </c>
      <c r="K7" s="67" t="s">
        <v>486</v>
      </c>
      <c r="L7" s="67" t="s">
        <v>467</v>
      </c>
      <c r="M7" s="67" t="s">
        <v>7</v>
      </c>
      <c r="N7" s="67" t="s">
        <v>469</v>
      </c>
      <c r="O7" s="67" t="s">
        <v>8</v>
      </c>
      <c r="P7" s="67" t="s">
        <v>468</v>
      </c>
      <c r="Q7" s="67" t="s">
        <v>478</v>
      </c>
      <c r="R7" s="67" t="s">
        <v>476</v>
      </c>
      <c r="S7" s="68" t="s">
        <v>477</v>
      </c>
    </row>
    <row r="8" spans="1:19" x14ac:dyDescent="0.2">
      <c r="A8" s="208" t="s">
        <v>562</v>
      </c>
      <c r="B8" s="209"/>
      <c r="C8" s="209"/>
      <c r="D8" s="209"/>
      <c r="E8" s="209"/>
      <c r="F8" s="209"/>
      <c r="G8" s="209"/>
      <c r="H8" s="209"/>
      <c r="I8" s="209"/>
      <c r="J8" s="209"/>
      <c r="K8" s="209"/>
      <c r="L8" s="209"/>
      <c r="M8" s="209"/>
      <c r="N8" s="209"/>
      <c r="O8" s="209"/>
      <c r="P8" s="209"/>
      <c r="Q8" s="209"/>
      <c r="R8" s="209"/>
      <c r="S8" s="209"/>
    </row>
    <row r="9" spans="1:19" x14ac:dyDescent="0.2">
      <c r="A9" s="211" t="s">
        <v>1663</v>
      </c>
      <c r="B9" s="88" t="s">
        <v>563</v>
      </c>
      <c r="C9" s="20" t="s">
        <v>735</v>
      </c>
      <c r="D9" s="9"/>
      <c r="E9" s="9"/>
      <c r="F9" s="9"/>
      <c r="G9" s="9"/>
      <c r="H9" s="9"/>
      <c r="I9" s="9"/>
      <c r="J9" s="9"/>
      <c r="K9" s="9"/>
      <c r="L9" s="9"/>
      <c r="M9" s="63">
        <v>500</v>
      </c>
      <c r="N9" s="9"/>
      <c r="O9" s="9"/>
      <c r="P9" s="20" t="s">
        <v>108</v>
      </c>
      <c r="Q9" s="20" t="s">
        <v>1241</v>
      </c>
      <c r="R9" s="165">
        <v>10.888</v>
      </c>
      <c r="S9" s="163">
        <v>5444</v>
      </c>
    </row>
    <row r="10" spans="1:19" x14ac:dyDescent="0.2">
      <c r="A10" s="211" t="s">
        <v>1663</v>
      </c>
      <c r="B10" s="88" t="s">
        <v>564</v>
      </c>
      <c r="C10" s="20" t="s">
        <v>735</v>
      </c>
      <c r="D10" s="9"/>
      <c r="E10" s="9"/>
      <c r="F10" s="9"/>
      <c r="G10" s="9"/>
      <c r="H10" s="9"/>
      <c r="I10" s="9"/>
      <c r="J10" s="9"/>
      <c r="K10" s="9"/>
      <c r="L10" s="9"/>
      <c r="M10" s="63">
        <v>30000</v>
      </c>
      <c r="N10" s="9"/>
      <c r="O10" s="9"/>
      <c r="P10" s="20" t="s">
        <v>108</v>
      </c>
      <c r="Q10" s="20" t="s">
        <v>1241</v>
      </c>
      <c r="R10" s="165">
        <v>0.14680000000000001</v>
      </c>
      <c r="S10" s="163">
        <v>4404</v>
      </c>
    </row>
    <row r="11" spans="1:19" x14ac:dyDescent="0.2">
      <c r="A11" s="211" t="s">
        <v>1663</v>
      </c>
      <c r="B11" s="88" t="s">
        <v>565</v>
      </c>
      <c r="C11" s="20" t="s">
        <v>735</v>
      </c>
      <c r="D11" s="9"/>
      <c r="E11" s="9"/>
      <c r="F11" s="9"/>
      <c r="G11" s="9"/>
      <c r="H11" s="9"/>
      <c r="I11" s="9"/>
      <c r="J11" s="9"/>
      <c r="K11" s="9"/>
      <c r="L11" s="9"/>
      <c r="M11" s="63">
        <v>700000</v>
      </c>
      <c r="N11" s="9"/>
      <c r="O11" s="9"/>
      <c r="P11" s="20" t="s">
        <v>108</v>
      </c>
      <c r="Q11" s="20" t="s">
        <v>1241</v>
      </c>
      <c r="R11" s="165">
        <v>2.8000000000000001E-2</v>
      </c>
      <c r="S11" s="163">
        <v>19600</v>
      </c>
    </row>
    <row r="12" spans="1:19" x14ac:dyDescent="0.2">
      <c r="A12" s="211" t="s">
        <v>1663</v>
      </c>
      <c r="B12" s="88" t="s">
        <v>566</v>
      </c>
      <c r="C12" s="20" t="s">
        <v>735</v>
      </c>
      <c r="D12" s="9"/>
      <c r="E12" s="9"/>
      <c r="F12" s="9"/>
      <c r="G12" s="9"/>
      <c r="H12" s="9"/>
      <c r="I12" s="9"/>
      <c r="J12" s="9"/>
      <c r="K12" s="9"/>
      <c r="L12" s="9"/>
      <c r="M12" s="63">
        <v>150000</v>
      </c>
      <c r="N12" s="9"/>
      <c r="O12" s="9"/>
      <c r="P12" s="20" t="s">
        <v>108</v>
      </c>
      <c r="Q12" s="20" t="s">
        <v>1241</v>
      </c>
      <c r="R12" s="165">
        <v>3.4000000000000002E-2</v>
      </c>
      <c r="S12" s="163">
        <v>5100</v>
      </c>
    </row>
    <row r="13" spans="1:19" x14ac:dyDescent="0.2">
      <c r="A13" s="211" t="s">
        <v>1663</v>
      </c>
      <c r="B13" s="88" t="s">
        <v>567</v>
      </c>
      <c r="C13" s="20" t="s">
        <v>735</v>
      </c>
      <c r="D13" s="9"/>
      <c r="E13" s="9"/>
      <c r="F13" s="9"/>
      <c r="G13" s="9"/>
      <c r="H13" s="9"/>
      <c r="I13" s="9"/>
      <c r="J13" s="9"/>
      <c r="K13" s="9"/>
      <c r="L13" s="9"/>
      <c r="M13" s="63">
        <v>2000</v>
      </c>
      <c r="N13" s="9"/>
      <c r="O13" s="9"/>
      <c r="P13" s="20" t="s">
        <v>108</v>
      </c>
      <c r="Q13" s="20" t="s">
        <v>1241</v>
      </c>
      <c r="R13" s="165">
        <v>0.79549999999999998</v>
      </c>
      <c r="S13" s="163">
        <v>1591</v>
      </c>
    </row>
    <row r="14" spans="1:19" x14ac:dyDescent="0.2">
      <c r="A14" s="211" t="s">
        <v>1663</v>
      </c>
      <c r="B14" s="88" t="s">
        <v>568</v>
      </c>
      <c r="C14" s="20" t="s">
        <v>735</v>
      </c>
      <c r="D14" s="9"/>
      <c r="E14" s="9"/>
      <c r="F14" s="9"/>
      <c r="G14" s="9"/>
      <c r="H14" s="9"/>
      <c r="I14" s="9"/>
      <c r="J14" s="9"/>
      <c r="K14" s="9"/>
      <c r="L14" s="9"/>
      <c r="M14" s="63">
        <v>15000</v>
      </c>
      <c r="N14" s="9"/>
      <c r="O14" s="9"/>
      <c r="P14" s="20" t="s">
        <v>108</v>
      </c>
      <c r="Q14" s="20" t="s">
        <v>1241</v>
      </c>
      <c r="R14" s="165">
        <v>0.44</v>
      </c>
      <c r="S14" s="163">
        <v>6600</v>
      </c>
    </row>
    <row r="15" spans="1:19" x14ac:dyDescent="0.2">
      <c r="A15" s="211" t="s">
        <v>1663</v>
      </c>
      <c r="B15" s="88" t="s">
        <v>569</v>
      </c>
      <c r="C15" s="20" t="s">
        <v>735</v>
      </c>
      <c r="D15" s="9"/>
      <c r="E15" s="9"/>
      <c r="F15" s="9"/>
      <c r="G15" s="9"/>
      <c r="H15" s="9"/>
      <c r="I15" s="9"/>
      <c r="J15" s="9"/>
      <c r="K15" s="9"/>
      <c r="L15" s="9"/>
      <c r="M15" s="63">
        <v>10000</v>
      </c>
      <c r="N15" s="9"/>
      <c r="O15" s="9"/>
      <c r="P15" s="20" t="s">
        <v>108</v>
      </c>
      <c r="Q15" s="20" t="s">
        <v>1241</v>
      </c>
      <c r="R15" s="165">
        <v>0.99</v>
      </c>
      <c r="S15" s="163">
        <v>9900</v>
      </c>
    </row>
    <row r="16" spans="1:19" x14ac:dyDescent="0.2">
      <c r="A16" s="211" t="s">
        <v>1663</v>
      </c>
      <c r="B16" s="88" t="s">
        <v>570</v>
      </c>
      <c r="C16" s="20" t="s">
        <v>735</v>
      </c>
      <c r="D16" s="9"/>
      <c r="E16" s="9"/>
      <c r="F16" s="9"/>
      <c r="G16" s="9"/>
      <c r="H16" s="9"/>
      <c r="I16" s="9"/>
      <c r="J16" s="9"/>
      <c r="K16" s="9"/>
      <c r="L16" s="9"/>
      <c r="M16" s="63">
        <v>40000</v>
      </c>
      <c r="N16" s="9"/>
      <c r="O16" s="9"/>
      <c r="P16" s="20" t="s">
        <v>108</v>
      </c>
      <c r="Q16" s="20" t="s">
        <v>1241</v>
      </c>
      <c r="R16" s="165">
        <v>0.105</v>
      </c>
      <c r="S16" s="163">
        <v>4200</v>
      </c>
    </row>
    <row r="17" spans="1:19" x14ac:dyDescent="0.2">
      <c r="A17" s="211" t="s">
        <v>1663</v>
      </c>
      <c r="B17" s="88" t="s">
        <v>571</v>
      </c>
      <c r="C17" s="20" t="s">
        <v>735</v>
      </c>
      <c r="D17" s="9"/>
      <c r="E17" s="9"/>
      <c r="F17" s="9"/>
      <c r="G17" s="9"/>
      <c r="H17" s="9"/>
      <c r="I17" s="9"/>
      <c r="J17" s="9"/>
      <c r="K17" s="9"/>
      <c r="L17" s="9"/>
      <c r="M17" s="63">
        <v>40000</v>
      </c>
      <c r="N17" s="9"/>
      <c r="O17" s="9"/>
      <c r="P17" s="20" t="s">
        <v>108</v>
      </c>
      <c r="Q17" s="20" t="s">
        <v>1241</v>
      </c>
      <c r="R17" s="165">
        <v>0.21149999999999999</v>
      </c>
      <c r="S17" s="163">
        <v>8460</v>
      </c>
    </row>
    <row r="18" spans="1:19" x14ac:dyDescent="0.2">
      <c r="A18" s="211" t="s">
        <v>1663</v>
      </c>
      <c r="B18" s="88" t="s">
        <v>572</v>
      </c>
      <c r="C18" s="20" t="s">
        <v>735</v>
      </c>
      <c r="D18" s="9"/>
      <c r="E18" s="9"/>
      <c r="F18" s="9"/>
      <c r="G18" s="9"/>
      <c r="H18" s="9"/>
      <c r="I18" s="9"/>
      <c r="J18" s="9"/>
      <c r="K18" s="9"/>
      <c r="L18" s="9"/>
      <c r="M18" s="63">
        <v>40000</v>
      </c>
      <c r="N18" s="9"/>
      <c r="O18" s="9"/>
      <c r="P18" s="20" t="s">
        <v>108</v>
      </c>
      <c r="Q18" s="20" t="s">
        <v>1241</v>
      </c>
      <c r="R18" s="165">
        <v>9.2899999999999996E-2</v>
      </c>
      <c r="S18" s="163">
        <v>3716</v>
      </c>
    </row>
    <row r="19" spans="1:19" x14ac:dyDescent="0.2">
      <c r="A19" s="211" t="s">
        <v>1663</v>
      </c>
      <c r="B19" s="88" t="s">
        <v>573</v>
      </c>
      <c r="C19" s="20" t="s">
        <v>735</v>
      </c>
      <c r="D19" s="9"/>
      <c r="E19" s="9"/>
      <c r="F19" s="9"/>
      <c r="G19" s="9"/>
      <c r="H19" s="9"/>
      <c r="I19" s="9"/>
      <c r="J19" s="9"/>
      <c r="K19" s="9"/>
      <c r="L19" s="9"/>
      <c r="M19" s="63">
        <v>60000</v>
      </c>
      <c r="N19" s="9"/>
      <c r="O19" s="9"/>
      <c r="P19" s="20" t="s">
        <v>108</v>
      </c>
      <c r="Q19" s="20" t="s">
        <v>1241</v>
      </c>
      <c r="R19" s="165">
        <v>0.3</v>
      </c>
      <c r="S19" s="163">
        <v>18000</v>
      </c>
    </row>
    <row r="20" spans="1:19" x14ac:dyDescent="0.2">
      <c r="A20" s="211" t="s">
        <v>1663</v>
      </c>
      <c r="B20" s="88" t="s">
        <v>574</v>
      </c>
      <c r="C20" s="20" t="s">
        <v>735</v>
      </c>
      <c r="D20" s="9"/>
      <c r="E20" s="9"/>
      <c r="F20" s="9"/>
      <c r="G20" s="9"/>
      <c r="H20" s="9"/>
      <c r="I20" s="9"/>
      <c r="J20" s="9"/>
      <c r="K20" s="9"/>
      <c r="L20" s="9"/>
      <c r="M20" s="63">
        <v>300000</v>
      </c>
      <c r="N20" s="9"/>
      <c r="O20" s="9"/>
      <c r="P20" s="20" t="s">
        <v>108</v>
      </c>
      <c r="Q20" s="20" t="s">
        <v>1241</v>
      </c>
      <c r="R20" s="165">
        <v>3.4000000000000002E-2</v>
      </c>
      <c r="S20" s="163">
        <v>10200</v>
      </c>
    </row>
    <row r="21" spans="1:19" x14ac:dyDescent="0.2">
      <c r="A21" s="211" t="s">
        <v>1663</v>
      </c>
      <c r="B21" s="88" t="s">
        <v>575</v>
      </c>
      <c r="C21" s="20" t="s">
        <v>735</v>
      </c>
      <c r="D21" s="9"/>
      <c r="E21" s="9"/>
      <c r="F21" s="9"/>
      <c r="G21" s="9"/>
      <c r="H21" s="9"/>
      <c r="I21" s="9"/>
      <c r="J21" s="9"/>
      <c r="K21" s="9"/>
      <c r="L21" s="9"/>
      <c r="M21" s="63">
        <v>30000</v>
      </c>
      <c r="N21" s="9"/>
      <c r="O21" s="9"/>
      <c r="P21" s="20" t="s">
        <v>108</v>
      </c>
      <c r="Q21" s="20" t="s">
        <v>1241</v>
      </c>
      <c r="R21" s="165">
        <v>2.5950000000000002</v>
      </c>
      <c r="S21" s="163">
        <v>77850</v>
      </c>
    </row>
    <row r="22" spans="1:19" x14ac:dyDescent="0.2">
      <c r="A22" s="211" t="s">
        <v>1663</v>
      </c>
      <c r="B22" s="88" t="s">
        <v>576</v>
      </c>
      <c r="C22" s="20" t="s">
        <v>735</v>
      </c>
      <c r="D22" s="9"/>
      <c r="E22" s="9"/>
      <c r="F22" s="9"/>
      <c r="G22" s="9"/>
      <c r="H22" s="9"/>
      <c r="I22" s="9"/>
      <c r="J22" s="9"/>
      <c r="K22" s="9"/>
      <c r="L22" s="9"/>
      <c r="M22" s="63">
        <v>30000</v>
      </c>
      <c r="N22" s="9"/>
      <c r="O22" s="9"/>
      <c r="P22" s="20" t="s">
        <v>108</v>
      </c>
      <c r="Q22" s="20" t="s">
        <v>1240</v>
      </c>
      <c r="R22" s="165">
        <v>10.78</v>
      </c>
      <c r="S22" s="163">
        <v>323400</v>
      </c>
    </row>
    <row r="23" spans="1:19" x14ac:dyDescent="0.2">
      <c r="A23" s="211" t="s">
        <v>1663</v>
      </c>
      <c r="B23" s="88" t="s">
        <v>577</v>
      </c>
      <c r="C23" s="20" t="s">
        <v>735</v>
      </c>
      <c r="D23" s="9"/>
      <c r="E23" s="9"/>
      <c r="F23" s="9"/>
      <c r="G23" s="9"/>
      <c r="H23" s="9"/>
      <c r="I23" s="9"/>
      <c r="J23" s="9"/>
      <c r="K23" s="9"/>
      <c r="L23" s="9"/>
      <c r="M23" s="63">
        <v>70000</v>
      </c>
      <c r="N23" s="9"/>
      <c r="O23" s="9"/>
      <c r="P23" s="20" t="s">
        <v>108</v>
      </c>
      <c r="Q23" s="20" t="s">
        <v>1241</v>
      </c>
      <c r="R23" s="165">
        <v>0.36</v>
      </c>
      <c r="S23" s="163">
        <v>25200</v>
      </c>
    </row>
    <row r="24" spans="1:19" x14ac:dyDescent="0.2">
      <c r="A24" s="211" t="s">
        <v>1663</v>
      </c>
      <c r="B24" s="88" t="s">
        <v>578</v>
      </c>
      <c r="C24" s="20" t="s">
        <v>735</v>
      </c>
      <c r="D24" s="9"/>
      <c r="E24" s="9"/>
      <c r="F24" s="9"/>
      <c r="G24" s="9"/>
      <c r="H24" s="9"/>
      <c r="I24" s="9"/>
      <c r="J24" s="9"/>
      <c r="K24" s="9"/>
      <c r="L24" s="9"/>
      <c r="M24" s="63">
        <v>70000</v>
      </c>
      <c r="N24" s="9"/>
      <c r="O24" s="9"/>
      <c r="P24" s="20" t="s">
        <v>108</v>
      </c>
      <c r="Q24" s="20" t="s">
        <v>1241</v>
      </c>
      <c r="R24" s="165">
        <v>0.7</v>
      </c>
      <c r="S24" s="163">
        <v>49000</v>
      </c>
    </row>
    <row r="25" spans="1:19" x14ac:dyDescent="0.2">
      <c r="A25" s="211" t="s">
        <v>1663</v>
      </c>
      <c r="B25" s="88" t="s">
        <v>579</v>
      </c>
      <c r="C25" s="20" t="s">
        <v>735</v>
      </c>
      <c r="D25" s="9"/>
      <c r="E25" s="9"/>
      <c r="F25" s="9"/>
      <c r="G25" s="9"/>
      <c r="H25" s="9"/>
      <c r="I25" s="9"/>
      <c r="J25" s="9"/>
      <c r="K25" s="9"/>
      <c r="L25" s="9"/>
      <c r="M25" s="63">
        <v>70000</v>
      </c>
      <c r="N25" s="9"/>
      <c r="O25" s="9"/>
      <c r="P25" s="20" t="s">
        <v>108</v>
      </c>
      <c r="Q25" s="20" t="s">
        <v>1241</v>
      </c>
      <c r="R25" s="165">
        <v>4.3999999999999997E-2</v>
      </c>
      <c r="S25" s="163">
        <v>3080</v>
      </c>
    </row>
    <row r="26" spans="1:19" x14ac:dyDescent="0.2">
      <c r="A26" s="211" t="s">
        <v>1663</v>
      </c>
      <c r="B26" s="88" t="s">
        <v>580</v>
      </c>
      <c r="C26" s="20" t="s">
        <v>735</v>
      </c>
      <c r="D26" s="9"/>
      <c r="E26" s="9"/>
      <c r="F26" s="9"/>
      <c r="G26" s="9"/>
      <c r="H26" s="9"/>
      <c r="I26" s="9"/>
      <c r="J26" s="9"/>
      <c r="K26" s="9"/>
      <c r="L26" s="9"/>
      <c r="M26" s="63">
        <v>130000</v>
      </c>
      <c r="N26" s="9"/>
      <c r="O26" s="9"/>
      <c r="P26" s="20" t="s">
        <v>108</v>
      </c>
      <c r="Q26" s="20" t="s">
        <v>1240</v>
      </c>
      <c r="R26" s="165">
        <v>0.92800000000000005</v>
      </c>
      <c r="S26" s="163">
        <v>120640</v>
      </c>
    </row>
    <row r="27" spans="1:19" x14ac:dyDescent="0.2">
      <c r="A27" s="211" t="s">
        <v>1663</v>
      </c>
      <c r="B27" s="88" t="s">
        <v>581</v>
      </c>
      <c r="C27" s="20" t="s">
        <v>735</v>
      </c>
      <c r="D27" s="9"/>
      <c r="E27" s="9"/>
      <c r="F27" s="9"/>
      <c r="G27" s="9"/>
      <c r="H27" s="9"/>
      <c r="I27" s="9"/>
      <c r="J27" s="9"/>
      <c r="K27" s="9"/>
      <c r="L27" s="9"/>
      <c r="M27" s="63">
        <v>40000</v>
      </c>
      <c r="N27" s="9"/>
      <c r="O27" s="9"/>
      <c r="P27" s="20" t="s">
        <v>108</v>
      </c>
      <c r="Q27" s="20" t="s">
        <v>1240</v>
      </c>
      <c r="R27" s="165">
        <v>6.1098999999999997</v>
      </c>
      <c r="S27" s="163">
        <v>244396</v>
      </c>
    </row>
    <row r="28" spans="1:19" x14ac:dyDescent="0.2">
      <c r="A28" s="211" t="s">
        <v>1663</v>
      </c>
      <c r="B28" s="88" t="s">
        <v>582</v>
      </c>
      <c r="C28" s="20" t="s">
        <v>735</v>
      </c>
      <c r="D28" s="9"/>
      <c r="E28" s="9"/>
      <c r="F28" s="9"/>
      <c r="G28" s="9"/>
      <c r="H28" s="9"/>
      <c r="I28" s="9"/>
      <c r="J28" s="9"/>
      <c r="K28" s="9"/>
      <c r="L28" s="9"/>
      <c r="M28" s="63">
        <v>5000</v>
      </c>
      <c r="N28" s="9"/>
      <c r="O28" s="9"/>
      <c r="P28" s="20" t="s">
        <v>108</v>
      </c>
      <c r="Q28" s="20" t="s">
        <v>1240</v>
      </c>
      <c r="R28" s="165">
        <v>22.5</v>
      </c>
      <c r="S28" s="163">
        <v>112500</v>
      </c>
    </row>
    <row r="29" spans="1:19" x14ac:dyDescent="0.2">
      <c r="A29" s="211" t="s">
        <v>1663</v>
      </c>
      <c r="B29" s="88" t="s">
        <v>583</v>
      </c>
      <c r="C29" s="20" t="s">
        <v>735</v>
      </c>
      <c r="D29" s="9"/>
      <c r="E29" s="9"/>
      <c r="F29" s="9"/>
      <c r="G29" s="9"/>
      <c r="H29" s="9"/>
      <c r="I29" s="9"/>
      <c r="J29" s="9"/>
      <c r="K29" s="9"/>
      <c r="L29" s="9"/>
      <c r="M29" s="63">
        <v>5000</v>
      </c>
      <c r="N29" s="9"/>
      <c r="O29" s="9"/>
      <c r="P29" s="20" t="s">
        <v>108</v>
      </c>
      <c r="Q29" s="20" t="s">
        <v>1240</v>
      </c>
      <c r="R29" s="165">
        <v>20.89</v>
      </c>
      <c r="S29" s="163">
        <v>104450</v>
      </c>
    </row>
    <row r="30" spans="1:19" x14ac:dyDescent="0.2">
      <c r="A30" s="211" t="s">
        <v>1663</v>
      </c>
      <c r="B30" s="88" t="s">
        <v>584</v>
      </c>
      <c r="C30" s="20" t="s">
        <v>735</v>
      </c>
      <c r="D30" s="9"/>
      <c r="E30" s="9"/>
      <c r="F30" s="9"/>
      <c r="G30" s="9"/>
      <c r="H30" s="9"/>
      <c r="I30" s="9"/>
      <c r="J30" s="9"/>
      <c r="K30" s="9"/>
      <c r="L30" s="9"/>
      <c r="M30" s="63">
        <v>10000</v>
      </c>
      <c r="N30" s="9"/>
      <c r="O30" s="9"/>
      <c r="P30" s="20" t="s">
        <v>108</v>
      </c>
      <c r="Q30" s="20" t="s">
        <v>1241</v>
      </c>
      <c r="R30" s="165">
        <v>7</v>
      </c>
      <c r="S30" s="163">
        <v>70000</v>
      </c>
    </row>
    <row r="31" spans="1:19" x14ac:dyDescent="0.2">
      <c r="A31" s="211" t="s">
        <v>1663</v>
      </c>
      <c r="B31" s="88" t="s">
        <v>585</v>
      </c>
      <c r="C31" s="20" t="s">
        <v>735</v>
      </c>
      <c r="D31" s="9"/>
      <c r="E31" s="9"/>
      <c r="F31" s="9"/>
      <c r="G31" s="9"/>
      <c r="H31" s="9"/>
      <c r="I31" s="9"/>
      <c r="J31" s="9"/>
      <c r="K31" s="9"/>
      <c r="L31" s="9"/>
      <c r="M31" s="63">
        <v>10000</v>
      </c>
      <c r="N31" s="9"/>
      <c r="O31" s="9"/>
      <c r="P31" s="20" t="s">
        <v>108</v>
      </c>
      <c r="Q31" s="20" t="s">
        <v>1241</v>
      </c>
      <c r="R31" s="165">
        <v>7.25</v>
      </c>
      <c r="S31" s="163">
        <v>72500</v>
      </c>
    </row>
    <row r="32" spans="1:19" x14ac:dyDescent="0.2">
      <c r="A32" s="211" t="s">
        <v>1663</v>
      </c>
      <c r="B32" s="88" t="s">
        <v>586</v>
      </c>
      <c r="C32" s="20" t="s">
        <v>735</v>
      </c>
      <c r="D32" s="9"/>
      <c r="E32" s="9"/>
      <c r="F32" s="9"/>
      <c r="G32" s="9"/>
      <c r="H32" s="9"/>
      <c r="I32" s="9"/>
      <c r="J32" s="9"/>
      <c r="K32" s="9"/>
      <c r="L32" s="9"/>
      <c r="M32" s="63">
        <v>4000</v>
      </c>
      <c r="N32" s="9"/>
      <c r="O32" s="9"/>
      <c r="P32" s="20" t="s">
        <v>108</v>
      </c>
      <c r="Q32" s="20" t="s">
        <v>1241</v>
      </c>
      <c r="R32" s="165">
        <v>5.2579000000000002</v>
      </c>
      <c r="S32" s="163">
        <v>21031.600000000002</v>
      </c>
    </row>
    <row r="33" spans="1:19" x14ac:dyDescent="0.2">
      <c r="A33" s="211" t="s">
        <v>1663</v>
      </c>
      <c r="B33" s="88" t="s">
        <v>587</v>
      </c>
      <c r="C33" s="20" t="s">
        <v>735</v>
      </c>
      <c r="D33" s="9"/>
      <c r="E33" s="9"/>
      <c r="F33" s="9"/>
      <c r="G33" s="9"/>
      <c r="H33" s="9"/>
      <c r="I33" s="9"/>
      <c r="J33" s="9"/>
      <c r="K33" s="9"/>
      <c r="L33" s="9"/>
      <c r="M33" s="63">
        <v>100000</v>
      </c>
      <c r="N33" s="9"/>
      <c r="O33" s="9"/>
      <c r="P33" s="20" t="s">
        <v>108</v>
      </c>
      <c r="Q33" s="20" t="s">
        <v>1241</v>
      </c>
      <c r="R33" s="165">
        <v>0.05</v>
      </c>
      <c r="S33" s="163">
        <v>5000</v>
      </c>
    </row>
    <row r="34" spans="1:19" x14ac:dyDescent="0.2">
      <c r="A34" s="211" t="s">
        <v>1663</v>
      </c>
      <c r="B34" s="88" t="s">
        <v>588</v>
      </c>
      <c r="C34" s="20" t="s">
        <v>735</v>
      </c>
      <c r="D34" s="9"/>
      <c r="E34" s="9"/>
      <c r="F34" s="9"/>
      <c r="G34" s="9"/>
      <c r="H34" s="9"/>
      <c r="I34" s="9"/>
      <c r="J34" s="9"/>
      <c r="K34" s="9"/>
      <c r="L34" s="9"/>
      <c r="M34" s="63">
        <v>100000</v>
      </c>
      <c r="N34" s="9"/>
      <c r="O34" s="9"/>
      <c r="P34" s="20" t="s">
        <v>108</v>
      </c>
      <c r="Q34" s="20" t="s">
        <v>1241</v>
      </c>
      <c r="R34" s="165">
        <v>2.29E-2</v>
      </c>
      <c r="S34" s="163">
        <v>2290</v>
      </c>
    </row>
    <row r="35" spans="1:19" x14ac:dyDescent="0.2">
      <c r="A35" s="211" t="s">
        <v>1663</v>
      </c>
      <c r="B35" s="88" t="s">
        <v>589</v>
      </c>
      <c r="C35" s="20" t="s">
        <v>735</v>
      </c>
      <c r="D35" s="9"/>
      <c r="E35" s="9"/>
      <c r="F35" s="9"/>
      <c r="G35" s="9"/>
      <c r="H35" s="9"/>
      <c r="I35" s="9"/>
      <c r="J35" s="9"/>
      <c r="K35" s="9"/>
      <c r="L35" s="9"/>
      <c r="M35" s="63">
        <v>140000</v>
      </c>
      <c r="N35" s="9"/>
      <c r="O35" s="9"/>
      <c r="P35" s="20" t="s">
        <v>108</v>
      </c>
      <c r="Q35" s="20" t="s">
        <v>1241</v>
      </c>
      <c r="R35" s="165">
        <v>0.23499999999999999</v>
      </c>
      <c r="S35" s="163">
        <v>32900</v>
      </c>
    </row>
    <row r="36" spans="1:19" x14ac:dyDescent="0.2">
      <c r="A36" s="211" t="s">
        <v>1663</v>
      </c>
      <c r="B36" s="88" t="s">
        <v>590</v>
      </c>
      <c r="C36" s="20" t="s">
        <v>735</v>
      </c>
      <c r="D36" s="9"/>
      <c r="E36" s="9"/>
      <c r="F36" s="9"/>
      <c r="G36" s="9"/>
      <c r="H36" s="9"/>
      <c r="I36" s="9"/>
      <c r="J36" s="9"/>
      <c r="K36" s="9"/>
      <c r="L36" s="9"/>
      <c r="M36" s="63">
        <v>200000</v>
      </c>
      <c r="N36" s="9"/>
      <c r="O36" s="9"/>
      <c r="P36" s="20" t="s">
        <v>108</v>
      </c>
      <c r="Q36" s="20" t="s">
        <v>1241</v>
      </c>
      <c r="R36" s="165">
        <v>0.105</v>
      </c>
      <c r="S36" s="163">
        <v>21000</v>
      </c>
    </row>
    <row r="37" spans="1:19" x14ac:dyDescent="0.2">
      <c r="A37" s="211" t="s">
        <v>1663</v>
      </c>
      <c r="B37" s="88" t="s">
        <v>591</v>
      </c>
      <c r="C37" s="20" t="s">
        <v>735</v>
      </c>
      <c r="D37" s="9"/>
      <c r="E37" s="9"/>
      <c r="F37" s="9"/>
      <c r="G37" s="9"/>
      <c r="H37" s="9"/>
      <c r="I37" s="9"/>
      <c r="J37" s="9"/>
      <c r="K37" s="9"/>
      <c r="L37" s="9"/>
      <c r="M37" s="63">
        <v>50000</v>
      </c>
      <c r="N37" s="9"/>
      <c r="O37" s="9"/>
      <c r="P37" s="20" t="s">
        <v>108</v>
      </c>
      <c r="Q37" s="20" t="s">
        <v>1241</v>
      </c>
      <c r="R37" s="165">
        <v>0.12939999999999999</v>
      </c>
      <c r="S37" s="163">
        <v>6469.9999999999991</v>
      </c>
    </row>
    <row r="38" spans="1:19" x14ac:dyDescent="0.2">
      <c r="A38" s="211" t="s">
        <v>1663</v>
      </c>
      <c r="B38" s="88" t="s">
        <v>592</v>
      </c>
      <c r="C38" s="20" t="s">
        <v>735</v>
      </c>
      <c r="D38" s="9"/>
      <c r="E38" s="9"/>
      <c r="F38" s="9"/>
      <c r="G38" s="9"/>
      <c r="H38" s="9"/>
      <c r="I38" s="9"/>
      <c r="J38" s="9"/>
      <c r="K38" s="9"/>
      <c r="L38" s="9"/>
      <c r="M38" s="63">
        <v>1000</v>
      </c>
      <c r="N38" s="9"/>
      <c r="O38" s="9"/>
      <c r="P38" s="20" t="s">
        <v>108</v>
      </c>
      <c r="Q38" s="20" t="s">
        <v>1241</v>
      </c>
      <c r="R38" s="165">
        <v>1.7272000000000001</v>
      </c>
      <c r="S38" s="163">
        <v>1727.2</v>
      </c>
    </row>
    <row r="39" spans="1:19" x14ac:dyDescent="0.2">
      <c r="A39" s="211" t="s">
        <v>1663</v>
      </c>
      <c r="B39" s="88" t="s">
        <v>593</v>
      </c>
      <c r="C39" s="20" t="s">
        <v>735</v>
      </c>
      <c r="D39" s="9"/>
      <c r="E39" s="9"/>
      <c r="F39" s="9"/>
      <c r="G39" s="9"/>
      <c r="H39" s="9"/>
      <c r="I39" s="9"/>
      <c r="J39" s="9"/>
      <c r="K39" s="9"/>
      <c r="L39" s="9"/>
      <c r="M39" s="63">
        <v>20000</v>
      </c>
      <c r="N39" s="9"/>
      <c r="O39" s="9"/>
      <c r="P39" s="20" t="s">
        <v>108</v>
      </c>
      <c r="Q39" s="20" t="s">
        <v>1241</v>
      </c>
      <c r="R39" s="165">
        <v>1.19</v>
      </c>
      <c r="S39" s="163">
        <v>23800</v>
      </c>
    </row>
    <row r="40" spans="1:19" x14ac:dyDescent="0.2">
      <c r="A40" s="211" t="s">
        <v>1663</v>
      </c>
      <c r="B40" s="88" t="s">
        <v>594</v>
      </c>
      <c r="C40" s="20" t="s">
        <v>735</v>
      </c>
      <c r="D40" s="9"/>
      <c r="E40" s="9"/>
      <c r="F40" s="9"/>
      <c r="G40" s="9"/>
      <c r="H40" s="9"/>
      <c r="I40" s="9"/>
      <c r="J40" s="9"/>
      <c r="K40" s="9"/>
      <c r="L40" s="9"/>
      <c r="M40" s="63">
        <v>10000</v>
      </c>
      <c r="N40" s="9"/>
      <c r="O40" s="9"/>
      <c r="P40" s="20" t="s">
        <v>108</v>
      </c>
      <c r="Q40" s="20" t="s">
        <v>1240</v>
      </c>
      <c r="R40" s="165">
        <v>10</v>
      </c>
      <c r="S40" s="163">
        <v>100000</v>
      </c>
    </row>
    <row r="41" spans="1:19" x14ac:dyDescent="0.2">
      <c r="A41" s="211" t="s">
        <v>1663</v>
      </c>
      <c r="B41" s="88" t="s">
        <v>595</v>
      </c>
      <c r="C41" s="20" t="s">
        <v>735</v>
      </c>
      <c r="D41" s="9"/>
      <c r="E41" s="9"/>
      <c r="F41" s="9"/>
      <c r="G41" s="9"/>
      <c r="H41" s="9"/>
      <c r="I41" s="9"/>
      <c r="J41" s="9"/>
      <c r="K41" s="9"/>
      <c r="L41" s="9"/>
      <c r="M41" s="63">
        <v>20000</v>
      </c>
      <c r="N41" s="9"/>
      <c r="O41" s="9"/>
      <c r="P41" s="20" t="s">
        <v>108</v>
      </c>
      <c r="Q41" s="20" t="s">
        <v>1240</v>
      </c>
      <c r="R41" s="165">
        <v>19.63</v>
      </c>
      <c r="S41" s="163">
        <v>392600</v>
      </c>
    </row>
    <row r="42" spans="1:19" x14ac:dyDescent="0.2">
      <c r="A42" s="211" t="s">
        <v>1663</v>
      </c>
      <c r="B42" s="88" t="s">
        <v>596</v>
      </c>
      <c r="C42" s="20" t="s">
        <v>735</v>
      </c>
      <c r="D42" s="9"/>
      <c r="E42" s="9"/>
      <c r="F42" s="9"/>
      <c r="G42" s="9"/>
      <c r="H42" s="9"/>
      <c r="I42" s="9"/>
      <c r="J42" s="9"/>
      <c r="K42" s="9"/>
      <c r="L42" s="9"/>
      <c r="M42" s="63">
        <v>25000</v>
      </c>
      <c r="N42" s="9"/>
      <c r="O42" s="9"/>
      <c r="P42" s="20" t="s">
        <v>108</v>
      </c>
      <c r="Q42" s="20" t="s">
        <v>1241</v>
      </c>
      <c r="R42" s="165">
        <v>0.02</v>
      </c>
      <c r="S42" s="163">
        <v>500</v>
      </c>
    </row>
    <row r="43" spans="1:19" x14ac:dyDescent="0.2">
      <c r="A43" s="211" t="s">
        <v>1663</v>
      </c>
      <c r="B43" s="88" t="s">
        <v>597</v>
      </c>
      <c r="C43" s="20" t="s">
        <v>735</v>
      </c>
      <c r="D43" s="9"/>
      <c r="E43" s="9"/>
      <c r="F43" s="9"/>
      <c r="G43" s="9"/>
      <c r="H43" s="9"/>
      <c r="I43" s="9"/>
      <c r="J43" s="9"/>
      <c r="K43" s="9"/>
      <c r="L43" s="9"/>
      <c r="M43" s="63">
        <v>250000</v>
      </c>
      <c r="N43" s="9"/>
      <c r="O43" s="9"/>
      <c r="P43" s="20" t="s">
        <v>108</v>
      </c>
      <c r="Q43" s="20" t="s">
        <v>1241</v>
      </c>
      <c r="R43" s="165">
        <v>0.16</v>
      </c>
      <c r="S43" s="163">
        <v>40000</v>
      </c>
    </row>
    <row r="44" spans="1:19" x14ac:dyDescent="0.2">
      <c r="A44" s="211" t="s">
        <v>1663</v>
      </c>
      <c r="B44" s="88" t="s">
        <v>598</v>
      </c>
      <c r="C44" s="20" t="s">
        <v>735</v>
      </c>
      <c r="D44" s="9"/>
      <c r="E44" s="9"/>
      <c r="F44" s="9"/>
      <c r="G44" s="9"/>
      <c r="H44" s="9"/>
      <c r="I44" s="9"/>
      <c r="J44" s="9"/>
      <c r="K44" s="9"/>
      <c r="L44" s="9"/>
      <c r="M44" s="63">
        <v>15000</v>
      </c>
      <c r="N44" s="9"/>
      <c r="O44" s="9"/>
      <c r="P44" s="20" t="s">
        <v>108</v>
      </c>
      <c r="Q44" s="20" t="s">
        <v>1241</v>
      </c>
      <c r="R44" s="165">
        <v>1.1499999999999999</v>
      </c>
      <c r="S44" s="163">
        <v>17250</v>
      </c>
    </row>
    <row r="45" spans="1:19" x14ac:dyDescent="0.2">
      <c r="A45" s="211" t="s">
        <v>1663</v>
      </c>
      <c r="B45" s="88" t="s">
        <v>599</v>
      </c>
      <c r="C45" s="20" t="s">
        <v>735</v>
      </c>
      <c r="D45" s="9"/>
      <c r="E45" s="9"/>
      <c r="F45" s="9"/>
      <c r="G45" s="9"/>
      <c r="H45" s="9"/>
      <c r="I45" s="9"/>
      <c r="J45" s="9"/>
      <c r="K45" s="9"/>
      <c r="L45" s="9"/>
      <c r="M45" s="63">
        <v>10000</v>
      </c>
      <c r="N45" s="9"/>
      <c r="O45" s="9"/>
      <c r="P45" s="20" t="s">
        <v>108</v>
      </c>
      <c r="Q45" s="20" t="s">
        <v>1241</v>
      </c>
      <c r="R45" s="165">
        <v>6.2984999999999998</v>
      </c>
      <c r="S45" s="163">
        <v>62985</v>
      </c>
    </row>
    <row r="46" spans="1:19" x14ac:dyDescent="0.2">
      <c r="A46" s="211" t="s">
        <v>1663</v>
      </c>
      <c r="B46" s="88" t="s">
        <v>600</v>
      </c>
      <c r="C46" s="20" t="s">
        <v>735</v>
      </c>
      <c r="D46" s="9"/>
      <c r="E46" s="9"/>
      <c r="F46" s="9"/>
      <c r="G46" s="9"/>
      <c r="H46" s="9"/>
      <c r="I46" s="9"/>
      <c r="J46" s="9"/>
      <c r="K46" s="9"/>
      <c r="L46" s="9"/>
      <c r="M46" s="63">
        <v>100000</v>
      </c>
      <c r="N46" s="9"/>
      <c r="O46" s="9"/>
      <c r="P46" s="20" t="s">
        <v>108</v>
      </c>
      <c r="Q46" s="20" t="s">
        <v>1241</v>
      </c>
      <c r="R46" s="165">
        <v>0.05</v>
      </c>
      <c r="S46" s="163">
        <v>5000</v>
      </c>
    </row>
    <row r="47" spans="1:19" x14ac:dyDescent="0.2">
      <c r="A47" s="211" t="s">
        <v>1663</v>
      </c>
      <c r="B47" s="88" t="s">
        <v>601</v>
      </c>
      <c r="C47" s="20" t="s">
        <v>735</v>
      </c>
      <c r="D47" s="9"/>
      <c r="E47" s="9"/>
      <c r="F47" s="9"/>
      <c r="G47" s="9"/>
      <c r="H47" s="9"/>
      <c r="I47" s="9"/>
      <c r="J47" s="9"/>
      <c r="K47" s="9"/>
      <c r="L47" s="9"/>
      <c r="M47" s="63">
        <v>200000</v>
      </c>
      <c r="N47" s="9"/>
      <c r="O47" s="9"/>
      <c r="P47" s="20" t="s">
        <v>108</v>
      </c>
      <c r="Q47" s="20" t="s">
        <v>1241</v>
      </c>
      <c r="R47" s="165">
        <v>4.48E-2</v>
      </c>
      <c r="S47" s="163">
        <v>8960</v>
      </c>
    </row>
    <row r="48" spans="1:19" x14ac:dyDescent="0.2">
      <c r="A48" s="211" t="s">
        <v>1663</v>
      </c>
      <c r="B48" s="88" t="s">
        <v>602</v>
      </c>
      <c r="C48" s="20" t="s">
        <v>735</v>
      </c>
      <c r="D48" s="9"/>
      <c r="E48" s="9"/>
      <c r="F48" s="9"/>
      <c r="G48" s="9"/>
      <c r="H48" s="9"/>
      <c r="I48" s="9"/>
      <c r="J48" s="9"/>
      <c r="K48" s="9"/>
      <c r="L48" s="9"/>
      <c r="M48" s="63">
        <v>200000</v>
      </c>
      <c r="N48" s="9"/>
      <c r="O48" s="9"/>
      <c r="P48" s="20" t="s">
        <v>108</v>
      </c>
      <c r="Q48" s="20" t="s">
        <v>1241</v>
      </c>
      <c r="R48" s="165">
        <v>0.18</v>
      </c>
      <c r="S48" s="163">
        <v>36000</v>
      </c>
    </row>
    <row r="49" spans="1:19" x14ac:dyDescent="0.2">
      <c r="A49" s="211" t="s">
        <v>1663</v>
      </c>
      <c r="B49" s="88" t="s">
        <v>603</v>
      </c>
      <c r="C49" s="20" t="s">
        <v>735</v>
      </c>
      <c r="D49" s="9"/>
      <c r="E49" s="9"/>
      <c r="F49" s="9"/>
      <c r="G49" s="9"/>
      <c r="H49" s="9"/>
      <c r="I49" s="9"/>
      <c r="J49" s="9"/>
      <c r="K49" s="9"/>
      <c r="L49" s="9"/>
      <c r="M49" s="63">
        <v>60000</v>
      </c>
      <c r="N49" s="9"/>
      <c r="O49" s="9"/>
      <c r="P49" s="20" t="s">
        <v>108</v>
      </c>
      <c r="Q49" s="20" t="s">
        <v>1241</v>
      </c>
      <c r="R49" s="165">
        <v>6.9000000000000006E-2</v>
      </c>
      <c r="S49" s="163">
        <v>4140</v>
      </c>
    </row>
    <row r="50" spans="1:19" x14ac:dyDescent="0.2">
      <c r="A50" s="211" t="s">
        <v>1663</v>
      </c>
      <c r="B50" s="88" t="s">
        <v>604</v>
      </c>
      <c r="C50" s="20" t="s">
        <v>735</v>
      </c>
      <c r="D50" s="9"/>
      <c r="E50" s="9"/>
      <c r="F50" s="9"/>
      <c r="G50" s="9"/>
      <c r="H50" s="9"/>
      <c r="I50" s="9"/>
      <c r="J50" s="9"/>
      <c r="K50" s="9"/>
      <c r="L50" s="9"/>
      <c r="M50" s="63">
        <v>60000</v>
      </c>
      <c r="N50" s="9"/>
      <c r="O50" s="9"/>
      <c r="P50" s="20" t="s">
        <v>108</v>
      </c>
      <c r="Q50" s="20" t="s">
        <v>1241</v>
      </c>
      <c r="R50" s="165">
        <v>0.1069</v>
      </c>
      <c r="S50" s="163">
        <v>6414</v>
      </c>
    </row>
    <row r="51" spans="1:19" x14ac:dyDescent="0.2">
      <c r="A51" s="211" t="s">
        <v>1663</v>
      </c>
      <c r="B51" s="88" t="s">
        <v>605</v>
      </c>
      <c r="C51" s="20" t="s">
        <v>735</v>
      </c>
      <c r="D51" s="9"/>
      <c r="E51" s="9"/>
      <c r="F51" s="9"/>
      <c r="G51" s="9"/>
      <c r="H51" s="9"/>
      <c r="I51" s="9"/>
      <c r="J51" s="9"/>
      <c r="K51" s="9"/>
      <c r="L51" s="9"/>
      <c r="M51" s="63">
        <v>50000</v>
      </c>
      <c r="N51" s="9"/>
      <c r="O51" s="9"/>
      <c r="P51" s="20" t="s">
        <v>108</v>
      </c>
      <c r="Q51" s="20" t="s">
        <v>1241</v>
      </c>
      <c r="R51" s="165">
        <v>6.9000000000000006E-2</v>
      </c>
      <c r="S51" s="163">
        <v>3450.0000000000005</v>
      </c>
    </row>
    <row r="52" spans="1:19" x14ac:dyDescent="0.2">
      <c r="A52" s="211" t="s">
        <v>1663</v>
      </c>
      <c r="B52" s="88" t="s">
        <v>606</v>
      </c>
      <c r="C52" s="20" t="s">
        <v>735</v>
      </c>
      <c r="D52" s="9"/>
      <c r="E52" s="9"/>
      <c r="F52" s="9"/>
      <c r="G52" s="9"/>
      <c r="H52" s="9"/>
      <c r="I52" s="9"/>
      <c r="J52" s="9"/>
      <c r="K52" s="9"/>
      <c r="L52" s="9"/>
      <c r="M52" s="63">
        <v>50000</v>
      </c>
      <c r="N52" s="9"/>
      <c r="O52" s="9"/>
      <c r="P52" s="20" t="s">
        <v>108</v>
      </c>
      <c r="Q52" s="20" t="s">
        <v>1241</v>
      </c>
      <c r="R52" s="165">
        <v>5.6000000000000001E-2</v>
      </c>
      <c r="S52" s="163">
        <v>2800</v>
      </c>
    </row>
    <row r="53" spans="1:19" x14ac:dyDescent="0.2">
      <c r="A53" s="211" t="s">
        <v>1663</v>
      </c>
      <c r="B53" s="88" t="s">
        <v>607</v>
      </c>
      <c r="C53" s="20" t="s">
        <v>735</v>
      </c>
      <c r="D53" s="9"/>
      <c r="E53" s="9"/>
      <c r="F53" s="9"/>
      <c r="G53" s="9"/>
      <c r="H53" s="9"/>
      <c r="I53" s="9"/>
      <c r="J53" s="9"/>
      <c r="K53" s="9"/>
      <c r="L53" s="9"/>
      <c r="M53" s="63">
        <v>10000</v>
      </c>
      <c r="N53" s="9"/>
      <c r="O53" s="9"/>
      <c r="P53" s="20" t="s">
        <v>108</v>
      </c>
      <c r="Q53" s="20" t="s">
        <v>1240</v>
      </c>
      <c r="R53" s="165">
        <v>8.9</v>
      </c>
      <c r="S53" s="163">
        <v>89000</v>
      </c>
    </row>
    <row r="54" spans="1:19" x14ac:dyDescent="0.2">
      <c r="A54" s="211" t="s">
        <v>1663</v>
      </c>
      <c r="B54" s="88" t="s">
        <v>608</v>
      </c>
      <c r="C54" s="20" t="s">
        <v>735</v>
      </c>
      <c r="D54" s="9"/>
      <c r="E54" s="9"/>
      <c r="F54" s="9"/>
      <c r="G54" s="9"/>
      <c r="H54" s="9"/>
      <c r="I54" s="9"/>
      <c r="J54" s="9"/>
      <c r="K54" s="9"/>
      <c r="L54" s="9"/>
      <c r="M54" s="63">
        <v>50000</v>
      </c>
      <c r="N54" s="9"/>
      <c r="O54" s="9"/>
      <c r="P54" s="20" t="s">
        <v>108</v>
      </c>
      <c r="Q54" s="20" t="s">
        <v>1241</v>
      </c>
      <c r="R54" s="165">
        <v>0.48</v>
      </c>
      <c r="S54" s="163">
        <v>24000</v>
      </c>
    </row>
    <row r="55" spans="1:19" x14ac:dyDescent="0.2">
      <c r="A55" s="211" t="s">
        <v>1663</v>
      </c>
      <c r="B55" s="88" t="s">
        <v>609</v>
      </c>
      <c r="C55" s="20" t="s">
        <v>735</v>
      </c>
      <c r="D55" s="9"/>
      <c r="E55" s="9"/>
      <c r="F55" s="9"/>
      <c r="G55" s="9"/>
      <c r="H55" s="9"/>
      <c r="I55" s="9"/>
      <c r="J55" s="9"/>
      <c r="K55" s="9"/>
      <c r="L55" s="9"/>
      <c r="M55" s="63">
        <v>5000</v>
      </c>
      <c r="N55" s="9"/>
      <c r="O55" s="9"/>
      <c r="P55" s="20" t="s">
        <v>108</v>
      </c>
      <c r="Q55" s="20" t="s">
        <v>1241</v>
      </c>
      <c r="R55" s="165">
        <v>8.64</v>
      </c>
      <c r="S55" s="163">
        <v>43200</v>
      </c>
    </row>
    <row r="56" spans="1:19" x14ac:dyDescent="0.2">
      <c r="A56" s="211" t="s">
        <v>1663</v>
      </c>
      <c r="B56" s="88" t="s">
        <v>610</v>
      </c>
      <c r="C56" s="20" t="s">
        <v>735</v>
      </c>
      <c r="D56" s="9"/>
      <c r="E56" s="9"/>
      <c r="F56" s="9"/>
      <c r="G56" s="9"/>
      <c r="H56" s="9"/>
      <c r="I56" s="9"/>
      <c r="J56" s="9"/>
      <c r="K56" s="9"/>
      <c r="L56" s="9"/>
      <c r="M56" s="63">
        <v>10000</v>
      </c>
      <c r="N56" s="9"/>
      <c r="O56" s="9"/>
      <c r="P56" s="20" t="s">
        <v>108</v>
      </c>
      <c r="Q56" s="20" t="s">
        <v>1241</v>
      </c>
      <c r="R56" s="165">
        <v>0.22470000000000001</v>
      </c>
      <c r="S56" s="163">
        <v>2247</v>
      </c>
    </row>
    <row r="57" spans="1:19" x14ac:dyDescent="0.2">
      <c r="A57" s="211" t="s">
        <v>1663</v>
      </c>
      <c r="B57" s="88" t="s">
        <v>611</v>
      </c>
      <c r="C57" s="20" t="s">
        <v>735</v>
      </c>
      <c r="D57" s="9"/>
      <c r="E57" s="9"/>
      <c r="F57" s="9"/>
      <c r="G57" s="9"/>
      <c r="H57" s="9"/>
      <c r="I57" s="9"/>
      <c r="J57" s="9"/>
      <c r="K57" s="9"/>
      <c r="L57" s="9"/>
      <c r="M57" s="63">
        <v>5000</v>
      </c>
      <c r="N57" s="9"/>
      <c r="O57" s="9"/>
      <c r="P57" s="20" t="s">
        <v>108</v>
      </c>
      <c r="Q57" s="20" t="s">
        <v>1241</v>
      </c>
      <c r="R57" s="165">
        <v>2.35</v>
      </c>
      <c r="S57" s="163">
        <v>11750</v>
      </c>
    </row>
    <row r="58" spans="1:19" x14ac:dyDescent="0.2">
      <c r="A58" s="211" t="s">
        <v>1663</v>
      </c>
      <c r="B58" s="88" t="s">
        <v>612</v>
      </c>
      <c r="C58" s="20" t="s">
        <v>735</v>
      </c>
      <c r="D58" s="9"/>
      <c r="E58" s="9"/>
      <c r="F58" s="9"/>
      <c r="G58" s="9"/>
      <c r="H58" s="9"/>
      <c r="I58" s="9"/>
      <c r="J58" s="9"/>
      <c r="K58" s="9"/>
      <c r="L58" s="9"/>
      <c r="M58" s="63">
        <v>10000</v>
      </c>
      <c r="N58" s="9"/>
      <c r="O58" s="9"/>
      <c r="P58" s="20" t="s">
        <v>108</v>
      </c>
      <c r="Q58" s="20" t="s">
        <v>1241</v>
      </c>
      <c r="R58" s="165">
        <v>4.57</v>
      </c>
      <c r="S58" s="163">
        <v>45700</v>
      </c>
    </row>
    <row r="59" spans="1:19" x14ac:dyDescent="0.2">
      <c r="A59" s="211" t="s">
        <v>1663</v>
      </c>
      <c r="B59" s="88" t="s">
        <v>613</v>
      </c>
      <c r="C59" s="20" t="s">
        <v>735</v>
      </c>
      <c r="D59" s="9"/>
      <c r="E59" s="9"/>
      <c r="F59" s="9"/>
      <c r="G59" s="9"/>
      <c r="H59" s="9"/>
      <c r="I59" s="9"/>
      <c r="J59" s="9"/>
      <c r="K59" s="9"/>
      <c r="L59" s="9"/>
      <c r="M59" s="63">
        <v>5000</v>
      </c>
      <c r="N59" s="9"/>
      <c r="O59" s="9"/>
      <c r="P59" s="20" t="s">
        <v>108</v>
      </c>
      <c r="Q59" s="20" t="s">
        <v>1241</v>
      </c>
      <c r="R59" s="165">
        <v>3.65</v>
      </c>
      <c r="S59" s="163">
        <v>18250</v>
      </c>
    </row>
    <row r="60" spans="1:19" x14ac:dyDescent="0.2">
      <c r="A60" s="211" t="s">
        <v>1663</v>
      </c>
      <c r="B60" s="88" t="s">
        <v>614</v>
      </c>
      <c r="C60" s="20" t="s">
        <v>735</v>
      </c>
      <c r="D60" s="9"/>
      <c r="E60" s="9"/>
      <c r="F60" s="9"/>
      <c r="G60" s="9"/>
      <c r="H60" s="9"/>
      <c r="I60" s="9"/>
      <c r="J60" s="9"/>
      <c r="K60" s="9"/>
      <c r="L60" s="9"/>
      <c r="M60" s="63">
        <v>5000</v>
      </c>
      <c r="N60" s="9"/>
      <c r="O60" s="9"/>
      <c r="P60" s="20" t="s">
        <v>108</v>
      </c>
      <c r="Q60" s="20" t="s">
        <v>1241</v>
      </c>
      <c r="R60" s="165">
        <v>1.08</v>
      </c>
      <c r="S60" s="163">
        <v>5400</v>
      </c>
    </row>
    <row r="61" spans="1:19" x14ac:dyDescent="0.2">
      <c r="A61" s="211" t="s">
        <v>1663</v>
      </c>
      <c r="B61" s="88" t="s">
        <v>615</v>
      </c>
      <c r="C61" s="20" t="s">
        <v>735</v>
      </c>
      <c r="D61" s="9"/>
      <c r="E61" s="9"/>
      <c r="F61" s="9"/>
      <c r="G61" s="9"/>
      <c r="H61" s="9"/>
      <c r="I61" s="9"/>
      <c r="J61" s="9"/>
      <c r="K61" s="9"/>
      <c r="L61" s="9"/>
      <c r="M61" s="63">
        <v>35000</v>
      </c>
      <c r="N61" s="9"/>
      <c r="O61" s="9"/>
      <c r="P61" s="20" t="s">
        <v>108</v>
      </c>
      <c r="Q61" s="20" t="s">
        <v>1241</v>
      </c>
      <c r="R61" s="165">
        <v>0.23</v>
      </c>
      <c r="S61" s="163">
        <v>8050</v>
      </c>
    </row>
    <row r="62" spans="1:19" x14ac:dyDescent="0.2">
      <c r="A62" s="211" t="s">
        <v>1663</v>
      </c>
      <c r="B62" s="88" t="s">
        <v>616</v>
      </c>
      <c r="C62" s="20" t="s">
        <v>735</v>
      </c>
      <c r="D62" s="9"/>
      <c r="E62" s="9"/>
      <c r="F62" s="9"/>
      <c r="G62" s="9"/>
      <c r="H62" s="9"/>
      <c r="I62" s="9"/>
      <c r="J62" s="9"/>
      <c r="K62" s="9"/>
      <c r="L62" s="9"/>
      <c r="M62" s="63">
        <v>60000</v>
      </c>
      <c r="N62" s="9"/>
      <c r="O62" s="9"/>
      <c r="P62" s="20" t="s">
        <v>108</v>
      </c>
      <c r="Q62" s="20" t="s">
        <v>1241</v>
      </c>
      <c r="R62" s="165">
        <v>0.32</v>
      </c>
      <c r="S62" s="163">
        <v>19200</v>
      </c>
    </row>
    <row r="63" spans="1:19" x14ac:dyDescent="0.2">
      <c r="A63" s="211" t="s">
        <v>1663</v>
      </c>
      <c r="B63" s="88" t="s">
        <v>617</v>
      </c>
      <c r="C63" s="20" t="s">
        <v>735</v>
      </c>
      <c r="D63" s="9"/>
      <c r="E63" s="9"/>
      <c r="F63" s="9"/>
      <c r="G63" s="9"/>
      <c r="H63" s="9"/>
      <c r="I63" s="9"/>
      <c r="J63" s="9"/>
      <c r="K63" s="9"/>
      <c r="L63" s="9"/>
      <c r="M63" s="63">
        <v>300000</v>
      </c>
      <c r="N63" s="9"/>
      <c r="O63" s="9"/>
      <c r="P63" s="20" t="s">
        <v>108</v>
      </c>
      <c r="Q63" s="20" t="s">
        <v>1240</v>
      </c>
      <c r="R63" s="165">
        <v>0.78</v>
      </c>
      <c r="S63" s="163">
        <v>234000</v>
      </c>
    </row>
    <row r="64" spans="1:19" x14ac:dyDescent="0.2">
      <c r="A64" s="211" t="s">
        <v>1663</v>
      </c>
      <c r="B64" s="88" t="s">
        <v>618</v>
      </c>
      <c r="C64" s="20" t="s">
        <v>735</v>
      </c>
      <c r="D64" s="9"/>
      <c r="E64" s="9"/>
      <c r="F64" s="9"/>
      <c r="G64" s="9"/>
      <c r="H64" s="9"/>
      <c r="I64" s="9"/>
      <c r="J64" s="9"/>
      <c r="K64" s="9"/>
      <c r="L64" s="9"/>
      <c r="M64" s="63">
        <v>8000</v>
      </c>
      <c r="N64" s="9"/>
      <c r="O64" s="9"/>
      <c r="P64" s="20" t="s">
        <v>108</v>
      </c>
      <c r="Q64" s="20" t="s">
        <v>1241</v>
      </c>
      <c r="R64" s="165">
        <v>1.38</v>
      </c>
      <c r="S64" s="163">
        <v>11040</v>
      </c>
    </row>
    <row r="65" spans="1:19" x14ac:dyDescent="0.2">
      <c r="A65" s="211" t="s">
        <v>1663</v>
      </c>
      <c r="B65" s="88" t="s">
        <v>619</v>
      </c>
      <c r="C65" s="20" t="s">
        <v>735</v>
      </c>
      <c r="D65" s="9"/>
      <c r="E65" s="9"/>
      <c r="F65" s="9"/>
      <c r="G65" s="9"/>
      <c r="H65" s="9"/>
      <c r="I65" s="9"/>
      <c r="J65" s="9"/>
      <c r="K65" s="9"/>
      <c r="L65" s="9"/>
      <c r="M65" s="63">
        <v>5000</v>
      </c>
      <c r="N65" s="9"/>
      <c r="O65" s="9"/>
      <c r="P65" s="20" t="s">
        <v>108</v>
      </c>
      <c r="Q65" s="20" t="s">
        <v>1241</v>
      </c>
      <c r="R65" s="165">
        <v>0.09</v>
      </c>
      <c r="S65" s="163">
        <v>450</v>
      </c>
    </row>
    <row r="66" spans="1:19" x14ac:dyDescent="0.2">
      <c r="A66" s="211" t="s">
        <v>1663</v>
      </c>
      <c r="B66" s="88" t="s">
        <v>620</v>
      </c>
      <c r="C66" s="20" t="s">
        <v>735</v>
      </c>
      <c r="D66" s="9"/>
      <c r="E66" s="9"/>
      <c r="F66" s="9"/>
      <c r="G66" s="9"/>
      <c r="H66" s="9"/>
      <c r="I66" s="9"/>
      <c r="J66" s="9"/>
      <c r="K66" s="9"/>
      <c r="L66" s="9"/>
      <c r="M66" s="63">
        <v>10000</v>
      </c>
      <c r="N66" s="9"/>
      <c r="O66" s="9"/>
      <c r="P66" s="20" t="s">
        <v>108</v>
      </c>
      <c r="Q66" s="20" t="s">
        <v>1241</v>
      </c>
      <c r="R66" s="165">
        <v>0.32</v>
      </c>
      <c r="S66" s="163">
        <v>3200</v>
      </c>
    </row>
    <row r="67" spans="1:19" x14ac:dyDescent="0.2">
      <c r="A67" s="211" t="s">
        <v>1663</v>
      </c>
      <c r="B67" s="88" t="s">
        <v>621</v>
      </c>
      <c r="C67" s="20" t="s">
        <v>735</v>
      </c>
      <c r="D67" s="9"/>
      <c r="E67" s="9"/>
      <c r="F67" s="9"/>
      <c r="G67" s="9"/>
      <c r="H67" s="9"/>
      <c r="I67" s="9"/>
      <c r="J67" s="9"/>
      <c r="K67" s="9"/>
      <c r="L67" s="9"/>
      <c r="M67" s="63">
        <v>2000</v>
      </c>
      <c r="N67" s="9"/>
      <c r="O67" s="9"/>
      <c r="P67" s="20" t="s">
        <v>108</v>
      </c>
      <c r="Q67" s="20" t="s">
        <v>1241</v>
      </c>
      <c r="R67" s="165">
        <v>0.28999999999999998</v>
      </c>
      <c r="S67" s="163">
        <v>580</v>
      </c>
    </row>
    <row r="68" spans="1:19" x14ac:dyDescent="0.2">
      <c r="A68" s="211" t="s">
        <v>1663</v>
      </c>
      <c r="B68" s="88" t="s">
        <v>622</v>
      </c>
      <c r="C68" s="20" t="s">
        <v>735</v>
      </c>
      <c r="D68" s="9"/>
      <c r="E68" s="9"/>
      <c r="F68" s="9"/>
      <c r="G68" s="9"/>
      <c r="H68" s="9"/>
      <c r="I68" s="9"/>
      <c r="J68" s="9"/>
      <c r="K68" s="9"/>
      <c r="L68" s="9"/>
      <c r="M68" s="63">
        <v>50000</v>
      </c>
      <c r="N68" s="9"/>
      <c r="O68" s="9"/>
      <c r="P68" s="20" t="s">
        <v>108</v>
      </c>
      <c r="Q68" s="20" t="s">
        <v>1241</v>
      </c>
      <c r="R68" s="165">
        <v>0.36990000000000001</v>
      </c>
      <c r="S68" s="163">
        <v>18495</v>
      </c>
    </row>
    <row r="69" spans="1:19" x14ac:dyDescent="0.2">
      <c r="A69" s="211" t="s">
        <v>1663</v>
      </c>
      <c r="B69" s="88" t="s">
        <v>623</v>
      </c>
      <c r="C69" s="20" t="s">
        <v>735</v>
      </c>
      <c r="D69" s="9"/>
      <c r="E69" s="9"/>
      <c r="F69" s="9"/>
      <c r="G69" s="9"/>
      <c r="H69" s="9"/>
      <c r="I69" s="9"/>
      <c r="J69" s="9"/>
      <c r="K69" s="9"/>
      <c r="L69" s="9"/>
      <c r="M69" s="63">
        <v>20000</v>
      </c>
      <c r="N69" s="9"/>
      <c r="O69" s="9"/>
      <c r="P69" s="20" t="s">
        <v>108</v>
      </c>
      <c r="Q69" s="20" t="s">
        <v>1241</v>
      </c>
      <c r="R69" s="165">
        <v>0.28000000000000003</v>
      </c>
      <c r="S69" s="163">
        <v>5600.0000000000009</v>
      </c>
    </row>
    <row r="70" spans="1:19" x14ac:dyDescent="0.2">
      <c r="A70" s="211" t="s">
        <v>1663</v>
      </c>
      <c r="B70" s="88" t="s">
        <v>624</v>
      </c>
      <c r="C70" s="20" t="s">
        <v>735</v>
      </c>
      <c r="D70" s="9"/>
      <c r="E70" s="9"/>
      <c r="F70" s="9"/>
      <c r="G70" s="9"/>
      <c r="H70" s="9"/>
      <c r="I70" s="9"/>
      <c r="J70" s="9"/>
      <c r="K70" s="9"/>
      <c r="L70" s="9"/>
      <c r="M70" s="63">
        <v>5000</v>
      </c>
      <c r="N70" s="9"/>
      <c r="O70" s="9"/>
      <c r="P70" s="20" t="s">
        <v>108</v>
      </c>
      <c r="Q70" s="20" t="s">
        <v>1241</v>
      </c>
      <c r="R70" s="165">
        <v>2.39</v>
      </c>
      <c r="S70" s="163">
        <v>11950</v>
      </c>
    </row>
    <row r="71" spans="1:19" x14ac:dyDescent="0.2">
      <c r="A71" s="211" t="s">
        <v>1663</v>
      </c>
      <c r="B71" s="88" t="s">
        <v>625</v>
      </c>
      <c r="C71" s="20" t="s">
        <v>735</v>
      </c>
      <c r="D71" s="9"/>
      <c r="E71" s="9"/>
      <c r="F71" s="9"/>
      <c r="G71" s="9"/>
      <c r="H71" s="9"/>
      <c r="I71" s="9"/>
      <c r="J71" s="9"/>
      <c r="K71" s="9"/>
      <c r="L71" s="9"/>
      <c r="M71" s="63">
        <v>10000</v>
      </c>
      <c r="N71" s="9"/>
      <c r="O71" s="9"/>
      <c r="P71" s="20" t="s">
        <v>108</v>
      </c>
      <c r="Q71" s="20" t="s">
        <v>1241</v>
      </c>
      <c r="R71" s="165">
        <v>0.7</v>
      </c>
      <c r="S71" s="163">
        <v>7000</v>
      </c>
    </row>
    <row r="72" spans="1:19" x14ac:dyDescent="0.2">
      <c r="A72" s="211" t="s">
        <v>1663</v>
      </c>
      <c r="B72" s="88" t="s">
        <v>626</v>
      </c>
      <c r="C72" s="20" t="s">
        <v>735</v>
      </c>
      <c r="D72" s="9"/>
      <c r="E72" s="9"/>
      <c r="F72" s="9"/>
      <c r="G72" s="9"/>
      <c r="H72" s="9"/>
      <c r="I72" s="9"/>
      <c r="J72" s="9"/>
      <c r="K72" s="9"/>
      <c r="L72" s="9"/>
      <c r="M72" s="63">
        <v>15000</v>
      </c>
      <c r="N72" s="9"/>
      <c r="O72" s="9"/>
      <c r="P72" s="20" t="s">
        <v>108</v>
      </c>
      <c r="Q72" s="20" t="s">
        <v>1241</v>
      </c>
      <c r="R72" s="165">
        <v>1.48</v>
      </c>
      <c r="S72" s="163">
        <v>22200</v>
      </c>
    </row>
    <row r="73" spans="1:19" x14ac:dyDescent="0.2">
      <c r="A73" s="211" t="s">
        <v>1663</v>
      </c>
      <c r="B73" s="88" t="s">
        <v>627</v>
      </c>
      <c r="C73" s="20" t="s">
        <v>735</v>
      </c>
      <c r="D73" s="9"/>
      <c r="E73" s="9"/>
      <c r="F73" s="9"/>
      <c r="G73" s="9"/>
      <c r="H73" s="9"/>
      <c r="I73" s="9"/>
      <c r="J73" s="9"/>
      <c r="K73" s="9"/>
      <c r="L73" s="9"/>
      <c r="M73" s="63">
        <v>30000</v>
      </c>
      <c r="N73" s="9"/>
      <c r="O73" s="9"/>
      <c r="P73" s="20" t="s">
        <v>108</v>
      </c>
      <c r="Q73" s="20" t="s">
        <v>1241</v>
      </c>
      <c r="R73" s="165">
        <v>3.7999999999999999E-2</v>
      </c>
      <c r="S73" s="163">
        <v>1140</v>
      </c>
    </row>
    <row r="74" spans="1:19" x14ac:dyDescent="0.2">
      <c r="A74" s="211" t="s">
        <v>1663</v>
      </c>
      <c r="B74" s="88" t="s">
        <v>628</v>
      </c>
      <c r="C74" s="20" t="s">
        <v>735</v>
      </c>
      <c r="D74" s="9"/>
      <c r="E74" s="9"/>
      <c r="F74" s="9"/>
      <c r="G74" s="9"/>
      <c r="H74" s="9"/>
      <c r="I74" s="9"/>
      <c r="J74" s="9"/>
      <c r="K74" s="9"/>
      <c r="L74" s="9"/>
      <c r="M74" s="63">
        <v>10000</v>
      </c>
      <c r="N74" s="9"/>
      <c r="O74" s="9"/>
      <c r="P74" s="20" t="s">
        <v>108</v>
      </c>
      <c r="Q74" s="20" t="s">
        <v>1241</v>
      </c>
      <c r="R74" s="165">
        <v>1.45</v>
      </c>
      <c r="S74" s="163">
        <v>14500</v>
      </c>
    </row>
    <row r="75" spans="1:19" x14ac:dyDescent="0.2">
      <c r="A75" s="211" t="s">
        <v>1663</v>
      </c>
      <c r="B75" s="88" t="s">
        <v>629</v>
      </c>
      <c r="C75" s="20" t="s">
        <v>735</v>
      </c>
      <c r="D75" s="9"/>
      <c r="E75" s="9"/>
      <c r="F75" s="9"/>
      <c r="G75" s="9"/>
      <c r="H75" s="9"/>
      <c r="I75" s="9"/>
      <c r="J75" s="9"/>
      <c r="K75" s="9"/>
      <c r="L75" s="9"/>
      <c r="M75" s="63">
        <v>200000</v>
      </c>
      <c r="N75" s="9"/>
      <c r="O75" s="9"/>
      <c r="P75" s="20" t="s">
        <v>108</v>
      </c>
      <c r="Q75" s="20" t="s">
        <v>1241</v>
      </c>
      <c r="R75" s="165">
        <v>3.6999999999999998E-2</v>
      </c>
      <c r="S75" s="163">
        <v>7400</v>
      </c>
    </row>
    <row r="76" spans="1:19" x14ac:dyDescent="0.2">
      <c r="A76" s="211" t="s">
        <v>1663</v>
      </c>
      <c r="B76" s="88" t="s">
        <v>630</v>
      </c>
      <c r="C76" s="20" t="s">
        <v>735</v>
      </c>
      <c r="D76" s="9"/>
      <c r="E76" s="9"/>
      <c r="F76" s="9"/>
      <c r="G76" s="9"/>
      <c r="H76" s="9"/>
      <c r="I76" s="9"/>
      <c r="J76" s="9"/>
      <c r="K76" s="9"/>
      <c r="L76" s="9"/>
      <c r="M76" s="63">
        <v>8000</v>
      </c>
      <c r="N76" s="9"/>
      <c r="O76" s="9"/>
      <c r="P76" s="20" t="s">
        <v>108</v>
      </c>
      <c r="Q76" s="20" t="s">
        <v>1241</v>
      </c>
      <c r="R76" s="165">
        <v>0.04</v>
      </c>
      <c r="S76" s="163">
        <v>320</v>
      </c>
    </row>
    <row r="77" spans="1:19" x14ac:dyDescent="0.2">
      <c r="A77" s="211" t="s">
        <v>1663</v>
      </c>
      <c r="B77" s="88" t="s">
        <v>631</v>
      </c>
      <c r="C77" s="20" t="s">
        <v>735</v>
      </c>
      <c r="D77" s="9"/>
      <c r="E77" s="9"/>
      <c r="F77" s="9"/>
      <c r="G77" s="9"/>
      <c r="H77" s="9"/>
      <c r="I77" s="9"/>
      <c r="J77" s="9"/>
      <c r="K77" s="9"/>
      <c r="L77" s="9"/>
      <c r="M77" s="63">
        <v>50000</v>
      </c>
      <c r="N77" s="9"/>
      <c r="O77" s="9"/>
      <c r="P77" s="20" t="s">
        <v>108</v>
      </c>
      <c r="Q77" s="20" t="s">
        <v>1241</v>
      </c>
      <c r="R77" s="165">
        <v>6.2600000000000003E-2</v>
      </c>
      <c r="S77" s="163">
        <v>3130</v>
      </c>
    </row>
    <row r="78" spans="1:19" x14ac:dyDescent="0.2">
      <c r="A78" s="211" t="s">
        <v>1663</v>
      </c>
      <c r="B78" s="88" t="s">
        <v>632</v>
      </c>
      <c r="C78" s="20" t="s">
        <v>735</v>
      </c>
      <c r="D78" s="9"/>
      <c r="E78" s="9"/>
      <c r="F78" s="9"/>
      <c r="G78" s="9"/>
      <c r="H78" s="9"/>
      <c r="I78" s="9"/>
      <c r="J78" s="9"/>
      <c r="K78" s="9"/>
      <c r="L78" s="9"/>
      <c r="M78" s="63">
        <v>50000</v>
      </c>
      <c r="N78" s="9"/>
      <c r="O78" s="9"/>
      <c r="P78" s="20" t="s">
        <v>108</v>
      </c>
      <c r="Q78" s="20" t="s">
        <v>1241</v>
      </c>
      <c r="R78" s="165">
        <v>0.95</v>
      </c>
      <c r="S78" s="163">
        <v>47500</v>
      </c>
    </row>
    <row r="79" spans="1:19" x14ac:dyDescent="0.2">
      <c r="A79" s="211" t="s">
        <v>1663</v>
      </c>
      <c r="B79" s="88" t="s">
        <v>633</v>
      </c>
      <c r="C79" s="20" t="s">
        <v>735</v>
      </c>
      <c r="D79" s="9"/>
      <c r="E79" s="9"/>
      <c r="F79" s="9"/>
      <c r="G79" s="9"/>
      <c r="H79" s="9"/>
      <c r="I79" s="9"/>
      <c r="J79" s="9"/>
      <c r="K79" s="9"/>
      <c r="L79" s="9"/>
      <c r="M79" s="63">
        <v>40000</v>
      </c>
      <c r="N79" s="9"/>
      <c r="O79" s="9"/>
      <c r="P79" s="20" t="s">
        <v>108</v>
      </c>
      <c r="Q79" s="20" t="s">
        <v>1241</v>
      </c>
      <c r="R79" s="165">
        <v>0.13500000000000001</v>
      </c>
      <c r="S79" s="163">
        <v>5400</v>
      </c>
    </row>
    <row r="80" spans="1:19" x14ac:dyDescent="0.2">
      <c r="A80" s="211" t="s">
        <v>1663</v>
      </c>
      <c r="B80" s="88" t="s">
        <v>634</v>
      </c>
      <c r="C80" s="20" t="s">
        <v>735</v>
      </c>
      <c r="D80" s="9"/>
      <c r="E80" s="9"/>
      <c r="F80" s="9"/>
      <c r="G80" s="9"/>
      <c r="H80" s="9"/>
      <c r="I80" s="9"/>
      <c r="J80" s="9"/>
      <c r="K80" s="9"/>
      <c r="L80" s="9"/>
      <c r="M80" s="63">
        <v>2000</v>
      </c>
      <c r="N80" s="9"/>
      <c r="O80" s="9"/>
      <c r="P80" s="20" t="s">
        <v>108</v>
      </c>
      <c r="Q80" s="20" t="s">
        <v>1241</v>
      </c>
      <c r="R80" s="165">
        <v>8.3000000000000007</v>
      </c>
      <c r="S80" s="163">
        <v>16600</v>
      </c>
    </row>
    <row r="81" spans="1:19" x14ac:dyDescent="0.2">
      <c r="A81" s="211" t="s">
        <v>1663</v>
      </c>
      <c r="B81" s="88" t="s">
        <v>635</v>
      </c>
      <c r="C81" s="20" t="s">
        <v>735</v>
      </c>
      <c r="D81" s="9"/>
      <c r="E81" s="9"/>
      <c r="F81" s="9"/>
      <c r="G81" s="9"/>
      <c r="H81" s="9"/>
      <c r="I81" s="9"/>
      <c r="J81" s="9"/>
      <c r="K81" s="9"/>
      <c r="L81" s="9"/>
      <c r="M81" s="63">
        <v>300000</v>
      </c>
      <c r="N81" s="9"/>
      <c r="O81" s="9"/>
      <c r="P81" s="20" t="s">
        <v>108</v>
      </c>
      <c r="Q81" s="20" t="s">
        <v>1241</v>
      </c>
      <c r="R81" s="165">
        <v>0.1087</v>
      </c>
      <c r="S81" s="163">
        <v>32610</v>
      </c>
    </row>
    <row r="82" spans="1:19" x14ac:dyDescent="0.2">
      <c r="A82" s="211" t="s">
        <v>1663</v>
      </c>
      <c r="B82" s="88" t="s">
        <v>636</v>
      </c>
      <c r="C82" s="20" t="s">
        <v>735</v>
      </c>
      <c r="D82" s="9"/>
      <c r="E82" s="9"/>
      <c r="F82" s="9"/>
      <c r="G82" s="9"/>
      <c r="H82" s="9"/>
      <c r="I82" s="9"/>
      <c r="J82" s="9"/>
      <c r="K82" s="9"/>
      <c r="L82" s="9"/>
      <c r="M82" s="63">
        <v>15000</v>
      </c>
      <c r="N82" s="9"/>
      <c r="O82" s="9"/>
      <c r="P82" s="20" t="s">
        <v>108</v>
      </c>
      <c r="Q82" s="20" t="s">
        <v>1241</v>
      </c>
      <c r="R82" s="165">
        <v>0.85</v>
      </c>
      <c r="S82" s="163">
        <v>12750</v>
      </c>
    </row>
    <row r="83" spans="1:19" x14ac:dyDescent="0.2">
      <c r="A83" s="211" t="s">
        <v>1663</v>
      </c>
      <c r="B83" s="88" t="s">
        <v>637</v>
      </c>
      <c r="C83" s="20" t="s">
        <v>735</v>
      </c>
      <c r="D83" s="9"/>
      <c r="E83" s="9"/>
      <c r="F83" s="9"/>
      <c r="G83" s="9"/>
      <c r="H83" s="9"/>
      <c r="I83" s="9"/>
      <c r="J83" s="9"/>
      <c r="K83" s="9"/>
      <c r="L83" s="9"/>
      <c r="M83" s="63">
        <v>15000</v>
      </c>
      <c r="N83" s="9"/>
      <c r="O83" s="9"/>
      <c r="P83" s="20" t="s">
        <v>108</v>
      </c>
      <c r="Q83" s="20" t="s">
        <v>1241</v>
      </c>
      <c r="R83" s="165">
        <v>0.99</v>
      </c>
      <c r="S83" s="163">
        <v>14850</v>
      </c>
    </row>
    <row r="84" spans="1:19" x14ac:dyDescent="0.2">
      <c r="A84" s="211" t="s">
        <v>1663</v>
      </c>
      <c r="B84" s="88" t="s">
        <v>638</v>
      </c>
      <c r="C84" s="20" t="s">
        <v>735</v>
      </c>
      <c r="D84" s="9"/>
      <c r="E84" s="9"/>
      <c r="F84" s="9"/>
      <c r="G84" s="9"/>
      <c r="H84" s="9"/>
      <c r="I84" s="9"/>
      <c r="J84" s="9"/>
      <c r="K84" s="9"/>
      <c r="L84" s="9"/>
      <c r="M84" s="63">
        <v>60000</v>
      </c>
      <c r="N84" s="9"/>
      <c r="O84" s="9"/>
      <c r="P84" s="20" t="s">
        <v>108</v>
      </c>
      <c r="Q84" s="20" t="s">
        <v>1241</v>
      </c>
      <c r="R84" s="165">
        <v>6.6500000000000004E-2</v>
      </c>
      <c r="S84" s="163">
        <v>3990</v>
      </c>
    </row>
    <row r="85" spans="1:19" x14ac:dyDescent="0.2">
      <c r="A85" s="211" t="s">
        <v>1663</v>
      </c>
      <c r="B85" s="88" t="s">
        <v>639</v>
      </c>
      <c r="C85" s="20" t="s">
        <v>735</v>
      </c>
      <c r="D85" s="9"/>
      <c r="E85" s="9"/>
      <c r="F85" s="9"/>
      <c r="G85" s="9"/>
      <c r="H85" s="9"/>
      <c r="I85" s="9"/>
      <c r="J85" s="9"/>
      <c r="K85" s="9"/>
      <c r="L85" s="9"/>
      <c r="M85" s="63">
        <v>50000</v>
      </c>
      <c r="N85" s="9"/>
      <c r="O85" s="9"/>
      <c r="P85" s="20" t="s">
        <v>108</v>
      </c>
      <c r="Q85" s="20" t="s">
        <v>1241</v>
      </c>
      <c r="R85" s="165">
        <v>3.39E-2</v>
      </c>
      <c r="S85" s="163">
        <v>1695</v>
      </c>
    </row>
    <row r="86" spans="1:19" x14ac:dyDescent="0.2">
      <c r="A86" s="211" t="s">
        <v>1663</v>
      </c>
      <c r="B86" s="88" t="s">
        <v>640</v>
      </c>
      <c r="C86" s="20" t="s">
        <v>735</v>
      </c>
      <c r="D86" s="9"/>
      <c r="E86" s="9"/>
      <c r="F86" s="9"/>
      <c r="G86" s="9"/>
      <c r="H86" s="9"/>
      <c r="I86" s="9"/>
      <c r="J86" s="9"/>
      <c r="K86" s="9"/>
      <c r="L86" s="9"/>
      <c r="M86" s="63">
        <v>30000</v>
      </c>
      <c r="N86" s="9"/>
      <c r="O86" s="9"/>
      <c r="P86" s="20" t="s">
        <v>108</v>
      </c>
      <c r="Q86" s="20" t="s">
        <v>1240</v>
      </c>
      <c r="R86" s="166">
        <v>8.8000000000000007</v>
      </c>
      <c r="S86" s="163">
        <v>264000</v>
      </c>
    </row>
    <row r="87" spans="1:19" x14ac:dyDescent="0.2">
      <c r="A87" s="211" t="s">
        <v>1663</v>
      </c>
      <c r="B87" s="88" t="s">
        <v>641</v>
      </c>
      <c r="C87" s="20" t="s">
        <v>735</v>
      </c>
      <c r="D87" s="9"/>
      <c r="E87" s="9"/>
      <c r="F87" s="9"/>
      <c r="G87" s="9"/>
      <c r="H87" s="9"/>
      <c r="I87" s="9"/>
      <c r="J87" s="9"/>
      <c r="K87" s="9"/>
      <c r="L87" s="9"/>
      <c r="M87" s="63">
        <v>40000</v>
      </c>
      <c r="N87" s="9"/>
      <c r="O87" s="9"/>
      <c r="P87" s="20" t="s">
        <v>108</v>
      </c>
      <c r="Q87" s="20" t="s">
        <v>1241</v>
      </c>
      <c r="R87" s="165">
        <v>0.45500000000000002</v>
      </c>
      <c r="S87" s="163">
        <v>18200</v>
      </c>
    </row>
    <row r="88" spans="1:19" x14ac:dyDescent="0.2">
      <c r="A88" s="211" t="s">
        <v>1663</v>
      </c>
      <c r="B88" s="88" t="s">
        <v>642</v>
      </c>
      <c r="C88" s="20" t="s">
        <v>735</v>
      </c>
      <c r="D88" s="9"/>
      <c r="E88" s="9"/>
      <c r="F88" s="9"/>
      <c r="G88" s="9"/>
      <c r="H88" s="9"/>
      <c r="I88" s="9"/>
      <c r="J88" s="9"/>
      <c r="K88" s="9"/>
      <c r="L88" s="9"/>
      <c r="M88" s="63">
        <v>40000</v>
      </c>
      <c r="N88" s="9"/>
      <c r="O88" s="9"/>
      <c r="P88" s="20" t="s">
        <v>108</v>
      </c>
      <c r="Q88" s="20" t="s">
        <v>1241</v>
      </c>
      <c r="R88" s="165">
        <v>0.19500000000000001</v>
      </c>
      <c r="S88" s="163">
        <v>7800</v>
      </c>
    </row>
    <row r="89" spans="1:19" x14ac:dyDescent="0.2">
      <c r="A89" s="211" t="s">
        <v>1663</v>
      </c>
      <c r="B89" s="88" t="s">
        <v>643</v>
      </c>
      <c r="C89" s="20" t="s">
        <v>735</v>
      </c>
      <c r="D89" s="9"/>
      <c r="E89" s="9"/>
      <c r="F89" s="9"/>
      <c r="G89" s="9"/>
      <c r="H89" s="9"/>
      <c r="I89" s="9"/>
      <c r="J89" s="9"/>
      <c r="K89" s="9"/>
      <c r="L89" s="9"/>
      <c r="M89" s="63">
        <v>10000</v>
      </c>
      <c r="N89" s="9"/>
      <c r="O89" s="9"/>
      <c r="P89" s="20" t="s">
        <v>108</v>
      </c>
      <c r="Q89" s="20" t="s">
        <v>1241</v>
      </c>
      <c r="R89" s="165">
        <v>0.95</v>
      </c>
      <c r="S89" s="163">
        <v>9500</v>
      </c>
    </row>
    <row r="90" spans="1:19" x14ac:dyDescent="0.2">
      <c r="A90" s="211" t="s">
        <v>1663</v>
      </c>
      <c r="B90" s="88" t="s">
        <v>644</v>
      </c>
      <c r="C90" s="20" t="s">
        <v>735</v>
      </c>
      <c r="D90" s="9"/>
      <c r="E90" s="9"/>
      <c r="F90" s="9"/>
      <c r="G90" s="9"/>
      <c r="H90" s="9"/>
      <c r="I90" s="9"/>
      <c r="J90" s="9"/>
      <c r="K90" s="9"/>
      <c r="L90" s="9"/>
      <c r="M90" s="63">
        <v>10000</v>
      </c>
      <c r="N90" s="9"/>
      <c r="O90" s="9"/>
      <c r="P90" s="20" t="s">
        <v>108</v>
      </c>
      <c r="Q90" s="20" t="s">
        <v>1241</v>
      </c>
      <c r="R90" s="165">
        <v>1.65</v>
      </c>
      <c r="S90" s="163">
        <v>16500</v>
      </c>
    </row>
    <row r="91" spans="1:19" x14ac:dyDescent="0.2">
      <c r="A91" s="211" t="s">
        <v>1663</v>
      </c>
      <c r="B91" s="89" t="s">
        <v>645</v>
      </c>
      <c r="C91" s="20" t="s">
        <v>735</v>
      </c>
      <c r="D91" s="9"/>
      <c r="E91" s="9"/>
      <c r="F91" s="9"/>
      <c r="G91" s="9"/>
      <c r="H91" s="9"/>
      <c r="I91" s="9"/>
      <c r="J91" s="9"/>
      <c r="K91" s="9"/>
      <c r="L91" s="9"/>
      <c r="M91" s="64">
        <v>20000</v>
      </c>
      <c r="N91" s="9"/>
      <c r="O91" s="9"/>
      <c r="P91" s="20" t="s">
        <v>108</v>
      </c>
      <c r="Q91" s="20" t="s">
        <v>1241</v>
      </c>
      <c r="R91" s="165">
        <v>0.9</v>
      </c>
      <c r="S91" s="163">
        <v>18000</v>
      </c>
    </row>
    <row r="92" spans="1:19" x14ac:dyDescent="0.2">
      <c r="A92" s="211" t="s">
        <v>1663</v>
      </c>
      <c r="B92" s="88" t="s">
        <v>646</v>
      </c>
      <c r="C92" s="20" t="s">
        <v>735</v>
      </c>
      <c r="D92" s="9"/>
      <c r="E92" s="9"/>
      <c r="F92" s="9"/>
      <c r="G92" s="9"/>
      <c r="H92" s="9"/>
      <c r="I92" s="9"/>
      <c r="J92" s="9"/>
      <c r="K92" s="9"/>
      <c r="L92" s="9"/>
      <c r="M92" s="63">
        <v>80000</v>
      </c>
      <c r="N92" s="9"/>
      <c r="O92" s="9"/>
      <c r="P92" s="20" t="s">
        <v>108</v>
      </c>
      <c r="Q92" s="20" t="s">
        <v>1241</v>
      </c>
      <c r="R92" s="165">
        <v>0.55000000000000004</v>
      </c>
      <c r="S92" s="163">
        <v>44000</v>
      </c>
    </row>
    <row r="93" spans="1:19" x14ac:dyDescent="0.2">
      <c r="A93" s="211" t="s">
        <v>1663</v>
      </c>
      <c r="B93" s="88" t="s">
        <v>647</v>
      </c>
      <c r="C93" s="20" t="s">
        <v>735</v>
      </c>
      <c r="D93" s="9"/>
      <c r="E93" s="9"/>
      <c r="F93" s="9"/>
      <c r="G93" s="9"/>
      <c r="H93" s="9"/>
      <c r="I93" s="9"/>
      <c r="J93" s="9"/>
      <c r="K93" s="9"/>
      <c r="L93" s="9"/>
      <c r="M93" s="63">
        <v>100000</v>
      </c>
      <c r="N93" s="9"/>
      <c r="O93" s="9"/>
      <c r="P93" s="20" t="s">
        <v>108</v>
      </c>
      <c r="Q93" s="20" t="s">
        <v>1241</v>
      </c>
      <c r="R93" s="165">
        <v>0.14000000000000001</v>
      </c>
      <c r="S93" s="163">
        <v>14000.000000000002</v>
      </c>
    </row>
    <row r="94" spans="1:19" x14ac:dyDescent="0.2">
      <c r="A94" s="211" t="s">
        <v>1663</v>
      </c>
      <c r="B94" s="88" t="s">
        <v>648</v>
      </c>
      <c r="C94" s="20" t="s">
        <v>735</v>
      </c>
      <c r="D94" s="9"/>
      <c r="E94" s="9"/>
      <c r="F94" s="9"/>
      <c r="G94" s="9"/>
      <c r="H94" s="9"/>
      <c r="I94" s="9"/>
      <c r="J94" s="9"/>
      <c r="K94" s="9"/>
      <c r="L94" s="9"/>
      <c r="M94" s="63">
        <v>70000</v>
      </c>
      <c r="N94" s="9"/>
      <c r="O94" s="9"/>
      <c r="P94" s="20" t="s">
        <v>108</v>
      </c>
      <c r="Q94" s="20" t="s">
        <v>1241</v>
      </c>
      <c r="R94" s="165">
        <v>0.16</v>
      </c>
      <c r="S94" s="163">
        <v>11200</v>
      </c>
    </row>
    <row r="95" spans="1:19" x14ac:dyDescent="0.2">
      <c r="A95" s="211" t="s">
        <v>1663</v>
      </c>
      <c r="B95" s="88" t="s">
        <v>649</v>
      </c>
      <c r="C95" s="20" t="s">
        <v>735</v>
      </c>
      <c r="D95" s="9"/>
      <c r="E95" s="9"/>
      <c r="F95" s="9"/>
      <c r="G95" s="9"/>
      <c r="H95" s="9"/>
      <c r="I95" s="9"/>
      <c r="J95" s="9"/>
      <c r="K95" s="9"/>
      <c r="L95" s="9"/>
      <c r="M95" s="63">
        <v>150000</v>
      </c>
      <c r="N95" s="9"/>
      <c r="O95" s="9"/>
      <c r="P95" s="20" t="s">
        <v>108</v>
      </c>
      <c r="Q95" s="20" t="s">
        <v>1241</v>
      </c>
      <c r="R95" s="165">
        <v>0.17499999999999999</v>
      </c>
      <c r="S95" s="163">
        <v>26250</v>
      </c>
    </row>
    <row r="96" spans="1:19" x14ac:dyDescent="0.2">
      <c r="A96" s="211" t="s">
        <v>1663</v>
      </c>
      <c r="B96" s="88" t="s">
        <v>650</v>
      </c>
      <c r="C96" s="20" t="s">
        <v>735</v>
      </c>
      <c r="D96" s="9"/>
      <c r="E96" s="9"/>
      <c r="F96" s="9"/>
      <c r="G96" s="9"/>
      <c r="H96" s="9"/>
      <c r="I96" s="9"/>
      <c r="J96" s="9"/>
      <c r="K96" s="9"/>
      <c r="L96" s="9"/>
      <c r="M96" s="63">
        <v>1000</v>
      </c>
      <c r="N96" s="9"/>
      <c r="O96" s="9"/>
      <c r="P96" s="20" t="s">
        <v>108</v>
      </c>
      <c r="Q96" s="20" t="s">
        <v>1241</v>
      </c>
      <c r="R96" s="165">
        <v>4.0999999999999996</v>
      </c>
      <c r="S96" s="163">
        <v>4100</v>
      </c>
    </row>
    <row r="97" spans="1:19" x14ac:dyDescent="0.2">
      <c r="A97" s="211" t="s">
        <v>1663</v>
      </c>
      <c r="B97" s="88" t="s">
        <v>651</v>
      </c>
      <c r="C97" s="20" t="s">
        <v>735</v>
      </c>
      <c r="D97" s="9"/>
      <c r="E97" s="9"/>
      <c r="F97" s="9"/>
      <c r="G97" s="9"/>
      <c r="H97" s="9"/>
      <c r="I97" s="9"/>
      <c r="J97" s="9"/>
      <c r="K97" s="9"/>
      <c r="L97" s="9"/>
      <c r="M97" s="63">
        <v>100000</v>
      </c>
      <c r="N97" s="9"/>
      <c r="O97" s="9"/>
      <c r="P97" s="20" t="s">
        <v>108</v>
      </c>
      <c r="Q97" s="20" t="s">
        <v>1241</v>
      </c>
      <c r="R97" s="165">
        <v>0.1888</v>
      </c>
      <c r="S97" s="163">
        <v>18880</v>
      </c>
    </row>
    <row r="98" spans="1:19" x14ac:dyDescent="0.2">
      <c r="A98" s="211" t="s">
        <v>1663</v>
      </c>
      <c r="B98" s="88" t="s">
        <v>652</v>
      </c>
      <c r="C98" s="20" t="s">
        <v>735</v>
      </c>
      <c r="D98" s="9"/>
      <c r="E98" s="9"/>
      <c r="F98" s="9"/>
      <c r="G98" s="9"/>
      <c r="H98" s="9"/>
      <c r="I98" s="9"/>
      <c r="J98" s="9"/>
      <c r="K98" s="9"/>
      <c r="L98" s="9"/>
      <c r="M98" s="63">
        <v>30000</v>
      </c>
      <c r="N98" s="9"/>
      <c r="O98" s="9"/>
      <c r="P98" s="20" t="s">
        <v>108</v>
      </c>
      <c r="Q98" s="20" t="s">
        <v>1241</v>
      </c>
      <c r="R98" s="165">
        <v>0.40350000000000003</v>
      </c>
      <c r="S98" s="163">
        <v>12105</v>
      </c>
    </row>
    <row r="99" spans="1:19" x14ac:dyDescent="0.2">
      <c r="A99" s="211" t="s">
        <v>1663</v>
      </c>
      <c r="B99" s="88" t="s">
        <v>653</v>
      </c>
      <c r="C99" s="20" t="s">
        <v>735</v>
      </c>
      <c r="D99" s="9"/>
      <c r="E99" s="9"/>
      <c r="F99" s="9"/>
      <c r="G99" s="9"/>
      <c r="H99" s="9"/>
      <c r="I99" s="9"/>
      <c r="J99" s="9"/>
      <c r="K99" s="9"/>
      <c r="L99" s="9"/>
      <c r="M99" s="63">
        <v>6000</v>
      </c>
      <c r="N99" s="9"/>
      <c r="O99" s="9"/>
      <c r="P99" s="20" t="s">
        <v>108</v>
      </c>
      <c r="Q99" s="20" t="s">
        <v>1241</v>
      </c>
      <c r="R99" s="165">
        <v>5.6</v>
      </c>
      <c r="S99" s="163">
        <v>33600</v>
      </c>
    </row>
    <row r="100" spans="1:19" x14ac:dyDescent="0.2">
      <c r="A100" s="211" t="s">
        <v>1663</v>
      </c>
      <c r="B100" s="88" t="s">
        <v>654</v>
      </c>
      <c r="C100" s="20" t="s">
        <v>735</v>
      </c>
      <c r="D100" s="9"/>
      <c r="E100" s="9"/>
      <c r="F100" s="9"/>
      <c r="G100" s="9"/>
      <c r="H100" s="9"/>
      <c r="I100" s="9"/>
      <c r="J100" s="9"/>
      <c r="K100" s="9"/>
      <c r="L100" s="9"/>
      <c r="M100" s="63">
        <v>400000</v>
      </c>
      <c r="N100" s="9"/>
      <c r="O100" s="9"/>
      <c r="P100" s="20" t="s">
        <v>108</v>
      </c>
      <c r="Q100" s="20" t="s">
        <v>1241</v>
      </c>
      <c r="R100" s="165">
        <v>4.7899999999999998E-2</v>
      </c>
      <c r="S100" s="163">
        <v>19160</v>
      </c>
    </row>
    <row r="101" spans="1:19" x14ac:dyDescent="0.2">
      <c r="A101" s="211" t="s">
        <v>1663</v>
      </c>
      <c r="B101" s="88" t="s">
        <v>655</v>
      </c>
      <c r="C101" s="20" t="s">
        <v>735</v>
      </c>
      <c r="D101" s="9"/>
      <c r="E101" s="9"/>
      <c r="F101" s="9"/>
      <c r="G101" s="9"/>
      <c r="H101" s="9"/>
      <c r="I101" s="9"/>
      <c r="J101" s="9"/>
      <c r="K101" s="9"/>
      <c r="L101" s="9"/>
      <c r="M101" s="63">
        <v>10000</v>
      </c>
      <c r="N101" s="9"/>
      <c r="O101" s="9"/>
      <c r="P101" s="20" t="s">
        <v>108</v>
      </c>
      <c r="Q101" s="20" t="s">
        <v>1241</v>
      </c>
      <c r="R101" s="165">
        <v>0.76</v>
      </c>
      <c r="S101" s="163">
        <v>7600</v>
      </c>
    </row>
    <row r="102" spans="1:19" x14ac:dyDescent="0.2">
      <c r="A102" s="211" t="s">
        <v>1663</v>
      </c>
      <c r="B102" s="88" t="s">
        <v>656</v>
      </c>
      <c r="C102" s="20" t="s">
        <v>735</v>
      </c>
      <c r="D102" s="9"/>
      <c r="E102" s="9"/>
      <c r="F102" s="9"/>
      <c r="G102" s="9"/>
      <c r="H102" s="9"/>
      <c r="I102" s="9"/>
      <c r="J102" s="9"/>
      <c r="K102" s="9"/>
      <c r="L102" s="9"/>
      <c r="M102" s="63">
        <v>150000</v>
      </c>
      <c r="N102" s="9"/>
      <c r="O102" s="9"/>
      <c r="P102" s="20" t="s">
        <v>108</v>
      </c>
      <c r="Q102" s="20" t="s">
        <v>1241</v>
      </c>
      <c r="R102" s="165">
        <v>3.85E-2</v>
      </c>
      <c r="S102" s="163">
        <v>5775</v>
      </c>
    </row>
    <row r="103" spans="1:19" x14ac:dyDescent="0.2">
      <c r="A103" s="211" t="s">
        <v>1663</v>
      </c>
      <c r="B103" s="88" t="s">
        <v>657</v>
      </c>
      <c r="C103" s="20" t="s">
        <v>735</v>
      </c>
      <c r="D103" s="9"/>
      <c r="E103" s="9"/>
      <c r="F103" s="9"/>
      <c r="G103" s="9"/>
      <c r="H103" s="9"/>
      <c r="I103" s="9"/>
      <c r="J103" s="9"/>
      <c r="K103" s="9"/>
      <c r="L103" s="9"/>
      <c r="M103" s="63">
        <v>100000</v>
      </c>
      <c r="N103" s="9"/>
      <c r="O103" s="9"/>
      <c r="P103" s="20" t="s">
        <v>108</v>
      </c>
      <c r="Q103" s="20" t="s">
        <v>1241</v>
      </c>
      <c r="R103" s="165">
        <v>6.6900000000000001E-2</v>
      </c>
      <c r="S103" s="163">
        <v>6690</v>
      </c>
    </row>
    <row r="104" spans="1:19" x14ac:dyDescent="0.2">
      <c r="A104" s="211" t="s">
        <v>1663</v>
      </c>
      <c r="B104" s="88" t="s">
        <v>658</v>
      </c>
      <c r="C104" s="20" t="s">
        <v>735</v>
      </c>
      <c r="D104" s="9"/>
      <c r="E104" s="9"/>
      <c r="F104" s="9"/>
      <c r="G104" s="9"/>
      <c r="H104" s="9"/>
      <c r="I104" s="9"/>
      <c r="J104" s="9"/>
      <c r="K104" s="9"/>
      <c r="L104" s="9"/>
      <c r="M104" s="63">
        <v>70000</v>
      </c>
      <c r="N104" s="9"/>
      <c r="O104" s="9"/>
      <c r="P104" s="20" t="s">
        <v>108</v>
      </c>
      <c r="Q104" s="20" t="s">
        <v>1241</v>
      </c>
      <c r="R104" s="165">
        <v>9.9000000000000005E-2</v>
      </c>
      <c r="S104" s="163">
        <v>6930</v>
      </c>
    </row>
    <row r="105" spans="1:19" x14ac:dyDescent="0.2">
      <c r="A105" s="211" t="s">
        <v>1663</v>
      </c>
      <c r="B105" s="88" t="s">
        <v>659</v>
      </c>
      <c r="C105" s="20" t="s">
        <v>735</v>
      </c>
      <c r="D105" s="9"/>
      <c r="E105" s="9"/>
      <c r="F105" s="9"/>
      <c r="G105" s="9"/>
      <c r="H105" s="9"/>
      <c r="I105" s="9"/>
      <c r="J105" s="9"/>
      <c r="K105" s="9"/>
      <c r="L105" s="9"/>
      <c r="M105" s="63">
        <v>5000</v>
      </c>
      <c r="N105" s="9"/>
      <c r="O105" s="9"/>
      <c r="P105" s="20" t="s">
        <v>108</v>
      </c>
      <c r="Q105" s="20" t="s">
        <v>1241</v>
      </c>
      <c r="R105" s="165">
        <v>1.72</v>
      </c>
      <c r="S105" s="163">
        <v>8600</v>
      </c>
    </row>
    <row r="106" spans="1:19" x14ac:dyDescent="0.2">
      <c r="A106" s="211" t="s">
        <v>1663</v>
      </c>
      <c r="B106" s="88" t="s">
        <v>660</v>
      </c>
      <c r="C106" s="20" t="s">
        <v>735</v>
      </c>
      <c r="D106" s="9"/>
      <c r="E106" s="9"/>
      <c r="F106" s="9"/>
      <c r="G106" s="9"/>
      <c r="H106" s="9"/>
      <c r="I106" s="9"/>
      <c r="J106" s="9"/>
      <c r="K106" s="9"/>
      <c r="L106" s="9"/>
      <c r="M106" s="63">
        <v>10000</v>
      </c>
      <c r="N106" s="9"/>
      <c r="O106" s="9"/>
      <c r="P106" s="20" t="s">
        <v>108</v>
      </c>
      <c r="Q106" s="20" t="s">
        <v>1241</v>
      </c>
      <c r="R106" s="165">
        <v>4.4000000000000004</v>
      </c>
      <c r="S106" s="163">
        <v>44000</v>
      </c>
    </row>
    <row r="107" spans="1:19" x14ac:dyDescent="0.2">
      <c r="A107" s="211" t="s">
        <v>1663</v>
      </c>
      <c r="B107" s="88" t="s">
        <v>661</v>
      </c>
      <c r="C107" s="20" t="s">
        <v>735</v>
      </c>
      <c r="D107" s="9"/>
      <c r="E107" s="9"/>
      <c r="F107" s="9"/>
      <c r="G107" s="9"/>
      <c r="H107" s="9"/>
      <c r="I107" s="9"/>
      <c r="J107" s="9"/>
      <c r="K107" s="9"/>
      <c r="L107" s="9"/>
      <c r="M107" s="63">
        <v>10000</v>
      </c>
      <c r="N107" s="9"/>
      <c r="O107" s="9"/>
      <c r="P107" s="20" t="s">
        <v>108</v>
      </c>
      <c r="Q107" s="20" t="s">
        <v>1241</v>
      </c>
      <c r="R107" s="165">
        <v>3</v>
      </c>
      <c r="S107" s="163">
        <v>30000</v>
      </c>
    </row>
    <row r="108" spans="1:19" x14ac:dyDescent="0.2">
      <c r="A108" s="211" t="s">
        <v>1663</v>
      </c>
      <c r="B108" s="88" t="s">
        <v>662</v>
      </c>
      <c r="C108" s="20" t="s">
        <v>735</v>
      </c>
      <c r="D108" s="9"/>
      <c r="E108" s="9"/>
      <c r="F108" s="9"/>
      <c r="G108" s="9"/>
      <c r="H108" s="9"/>
      <c r="I108" s="9"/>
      <c r="J108" s="9"/>
      <c r="K108" s="9"/>
      <c r="L108" s="9"/>
      <c r="M108" s="63">
        <v>10000</v>
      </c>
      <c r="N108" s="9"/>
      <c r="O108" s="9"/>
      <c r="P108" s="20" t="s">
        <v>108</v>
      </c>
      <c r="Q108" s="20" t="s">
        <v>1241</v>
      </c>
      <c r="R108" s="165">
        <v>4.5999999999999996</v>
      </c>
      <c r="S108" s="163">
        <v>46000</v>
      </c>
    </row>
    <row r="109" spans="1:19" x14ac:dyDescent="0.2">
      <c r="A109" s="211" t="s">
        <v>1663</v>
      </c>
      <c r="B109" s="88" t="s">
        <v>663</v>
      </c>
      <c r="C109" s="20" t="s">
        <v>735</v>
      </c>
      <c r="D109" s="9"/>
      <c r="E109" s="9"/>
      <c r="F109" s="9"/>
      <c r="G109" s="9"/>
      <c r="H109" s="9"/>
      <c r="I109" s="9"/>
      <c r="J109" s="9"/>
      <c r="K109" s="9"/>
      <c r="L109" s="9"/>
      <c r="M109" s="63">
        <v>200000</v>
      </c>
      <c r="N109" s="9"/>
      <c r="O109" s="9"/>
      <c r="P109" s="20" t="s">
        <v>108</v>
      </c>
      <c r="Q109" s="20" t="s">
        <v>1241</v>
      </c>
      <c r="R109" s="165">
        <v>0.115</v>
      </c>
      <c r="S109" s="163">
        <v>23000</v>
      </c>
    </row>
    <row r="110" spans="1:19" x14ac:dyDescent="0.2">
      <c r="A110" s="211" t="s">
        <v>1663</v>
      </c>
      <c r="B110" s="88" t="s">
        <v>664</v>
      </c>
      <c r="C110" s="20" t="s">
        <v>735</v>
      </c>
      <c r="D110" s="9"/>
      <c r="E110" s="9"/>
      <c r="F110" s="9"/>
      <c r="G110" s="9"/>
      <c r="H110" s="9"/>
      <c r="I110" s="9"/>
      <c r="J110" s="9"/>
      <c r="K110" s="9"/>
      <c r="L110" s="9"/>
      <c r="M110" s="63">
        <v>10000</v>
      </c>
      <c r="N110" s="9"/>
      <c r="O110" s="9"/>
      <c r="P110" s="20" t="s">
        <v>108</v>
      </c>
      <c r="Q110" s="20" t="s">
        <v>1241</v>
      </c>
      <c r="R110" s="165">
        <v>1.98</v>
      </c>
      <c r="S110" s="163">
        <v>19800</v>
      </c>
    </row>
    <row r="111" spans="1:19" x14ac:dyDescent="0.2">
      <c r="A111" s="211" t="s">
        <v>1663</v>
      </c>
      <c r="B111" s="88" t="s">
        <v>665</v>
      </c>
      <c r="C111" s="20" t="s">
        <v>735</v>
      </c>
      <c r="D111" s="9"/>
      <c r="E111" s="9"/>
      <c r="F111" s="9"/>
      <c r="G111" s="9"/>
      <c r="H111" s="9"/>
      <c r="I111" s="9"/>
      <c r="J111" s="9"/>
      <c r="K111" s="9"/>
      <c r="L111" s="9"/>
      <c r="M111" s="63">
        <v>200000</v>
      </c>
      <c r="N111" s="9"/>
      <c r="O111" s="9"/>
      <c r="P111" s="20" t="s">
        <v>108</v>
      </c>
      <c r="Q111" s="20" t="s">
        <v>1241</v>
      </c>
      <c r="R111" s="165">
        <v>0.377</v>
      </c>
      <c r="S111" s="163">
        <v>75400</v>
      </c>
    </row>
    <row r="112" spans="1:19" x14ac:dyDescent="0.2">
      <c r="A112" s="211" t="s">
        <v>1663</v>
      </c>
      <c r="B112" s="90" t="s">
        <v>666</v>
      </c>
      <c r="C112" s="20" t="s">
        <v>735</v>
      </c>
      <c r="D112" s="9"/>
      <c r="E112" s="9"/>
      <c r="F112" s="9"/>
      <c r="G112" s="9"/>
      <c r="H112" s="9"/>
      <c r="I112" s="9"/>
      <c r="J112" s="9"/>
      <c r="K112" s="9"/>
      <c r="L112" s="9"/>
      <c r="M112" s="63">
        <v>5000</v>
      </c>
      <c r="N112" s="9"/>
      <c r="O112" s="9"/>
      <c r="P112" s="20" t="s">
        <v>108</v>
      </c>
      <c r="Q112" s="20" t="s">
        <v>1241</v>
      </c>
      <c r="R112" s="165">
        <v>0.9</v>
      </c>
      <c r="S112" s="163">
        <v>4500</v>
      </c>
    </row>
    <row r="113" spans="1:19" x14ac:dyDescent="0.2">
      <c r="A113" s="211" t="s">
        <v>1663</v>
      </c>
      <c r="B113" s="88" t="s">
        <v>667</v>
      </c>
      <c r="C113" s="20" t="s">
        <v>735</v>
      </c>
      <c r="D113" s="9"/>
      <c r="E113" s="9"/>
      <c r="F113" s="9"/>
      <c r="G113" s="9"/>
      <c r="H113" s="9"/>
      <c r="I113" s="9"/>
      <c r="J113" s="9"/>
      <c r="K113" s="9"/>
      <c r="L113" s="9"/>
      <c r="M113" s="63">
        <v>40000</v>
      </c>
      <c r="N113" s="9"/>
      <c r="O113" s="9"/>
      <c r="P113" s="20" t="s">
        <v>108</v>
      </c>
      <c r="Q113" s="20" t="s">
        <v>1241</v>
      </c>
      <c r="R113" s="165">
        <v>0.24</v>
      </c>
      <c r="S113" s="163">
        <v>9600</v>
      </c>
    </row>
    <row r="114" spans="1:19" x14ac:dyDescent="0.2">
      <c r="A114" s="211" t="s">
        <v>1663</v>
      </c>
      <c r="B114" s="88" t="s">
        <v>668</v>
      </c>
      <c r="C114" s="20" t="s">
        <v>735</v>
      </c>
      <c r="D114" s="9"/>
      <c r="E114" s="9"/>
      <c r="F114" s="9"/>
      <c r="G114" s="9"/>
      <c r="H114" s="9"/>
      <c r="I114" s="9"/>
      <c r="J114" s="9"/>
      <c r="K114" s="9"/>
      <c r="L114" s="9"/>
      <c r="M114" s="63">
        <v>100000</v>
      </c>
      <c r="N114" s="9"/>
      <c r="O114" s="9"/>
      <c r="P114" s="20" t="s">
        <v>108</v>
      </c>
      <c r="Q114" s="20" t="s">
        <v>1241</v>
      </c>
      <c r="R114" s="165">
        <v>0.16400000000000001</v>
      </c>
      <c r="S114" s="163">
        <v>16400</v>
      </c>
    </row>
    <row r="115" spans="1:19" x14ac:dyDescent="0.2">
      <c r="A115" s="211" t="s">
        <v>1663</v>
      </c>
      <c r="B115" s="88" t="s">
        <v>669</v>
      </c>
      <c r="C115" s="20" t="s">
        <v>735</v>
      </c>
      <c r="D115" s="9"/>
      <c r="E115" s="9"/>
      <c r="F115" s="9"/>
      <c r="G115" s="9"/>
      <c r="H115" s="9"/>
      <c r="I115" s="9"/>
      <c r="J115" s="9"/>
      <c r="K115" s="9"/>
      <c r="L115" s="9"/>
      <c r="M115" s="63">
        <v>100000</v>
      </c>
      <c r="N115" s="9"/>
      <c r="O115" s="9"/>
      <c r="P115" s="20" t="s">
        <v>108</v>
      </c>
      <c r="Q115" s="20" t="s">
        <v>1241</v>
      </c>
      <c r="R115" s="165">
        <v>0.3</v>
      </c>
      <c r="S115" s="163">
        <v>30000</v>
      </c>
    </row>
    <row r="116" spans="1:19" x14ac:dyDescent="0.2">
      <c r="A116" s="211" t="s">
        <v>1663</v>
      </c>
      <c r="B116" s="88" t="s">
        <v>670</v>
      </c>
      <c r="C116" s="20" t="s">
        <v>735</v>
      </c>
      <c r="D116" s="9"/>
      <c r="E116" s="9"/>
      <c r="F116" s="9"/>
      <c r="G116" s="9"/>
      <c r="H116" s="9"/>
      <c r="I116" s="9"/>
      <c r="J116" s="9"/>
      <c r="K116" s="9"/>
      <c r="L116" s="9"/>
      <c r="M116" s="63">
        <v>10000</v>
      </c>
      <c r="N116" s="9"/>
      <c r="O116" s="9"/>
      <c r="P116" s="20" t="s">
        <v>108</v>
      </c>
      <c r="Q116" s="20" t="s">
        <v>1241</v>
      </c>
      <c r="R116" s="165">
        <v>0.15340000000000001</v>
      </c>
      <c r="S116" s="163">
        <v>1534</v>
      </c>
    </row>
    <row r="117" spans="1:19" x14ac:dyDescent="0.2">
      <c r="A117" s="211" t="s">
        <v>1663</v>
      </c>
      <c r="B117" s="88" t="s">
        <v>671</v>
      </c>
      <c r="C117" s="20" t="s">
        <v>735</v>
      </c>
      <c r="D117" s="9"/>
      <c r="E117" s="9"/>
      <c r="F117" s="9"/>
      <c r="G117" s="9"/>
      <c r="H117" s="9"/>
      <c r="I117" s="9"/>
      <c r="J117" s="9"/>
      <c r="K117" s="9"/>
      <c r="L117" s="9"/>
      <c r="M117" s="63">
        <v>100000</v>
      </c>
      <c r="N117" s="9"/>
      <c r="O117" s="9"/>
      <c r="P117" s="20" t="s">
        <v>108</v>
      </c>
      <c r="Q117" s="20" t="s">
        <v>1241</v>
      </c>
      <c r="R117" s="165">
        <v>0.8</v>
      </c>
      <c r="S117" s="163">
        <v>80000</v>
      </c>
    </row>
    <row r="118" spans="1:19" x14ac:dyDescent="0.2">
      <c r="A118" s="211" t="s">
        <v>1663</v>
      </c>
      <c r="B118" s="88" t="s">
        <v>672</v>
      </c>
      <c r="C118" s="20" t="s">
        <v>735</v>
      </c>
      <c r="D118" s="9"/>
      <c r="E118" s="9"/>
      <c r="F118" s="9"/>
      <c r="G118" s="9"/>
      <c r="H118" s="9"/>
      <c r="I118" s="9"/>
      <c r="J118" s="9"/>
      <c r="K118" s="9"/>
      <c r="L118" s="9"/>
      <c r="M118" s="63">
        <v>10000</v>
      </c>
      <c r="N118" s="9"/>
      <c r="O118" s="9"/>
      <c r="P118" s="20" t="s">
        <v>108</v>
      </c>
      <c r="Q118" s="20" t="s">
        <v>1241</v>
      </c>
      <c r="R118" s="165">
        <v>1.48</v>
      </c>
      <c r="S118" s="163">
        <v>14800</v>
      </c>
    </row>
    <row r="119" spans="1:19" x14ac:dyDescent="0.2">
      <c r="A119" s="211" t="s">
        <v>1663</v>
      </c>
      <c r="B119" s="88" t="s">
        <v>673</v>
      </c>
      <c r="C119" s="20" t="s">
        <v>735</v>
      </c>
      <c r="D119" s="9"/>
      <c r="E119" s="9"/>
      <c r="F119" s="9"/>
      <c r="G119" s="9"/>
      <c r="H119" s="9"/>
      <c r="I119" s="9"/>
      <c r="J119" s="9"/>
      <c r="K119" s="9"/>
      <c r="L119" s="9"/>
      <c r="M119" s="63">
        <v>10000</v>
      </c>
      <c r="N119" s="9"/>
      <c r="O119" s="9"/>
      <c r="P119" s="20" t="s">
        <v>108</v>
      </c>
      <c r="Q119" s="20" t="s">
        <v>1241</v>
      </c>
      <c r="R119" s="165">
        <v>0.5</v>
      </c>
      <c r="S119" s="163">
        <v>5000</v>
      </c>
    </row>
    <row r="120" spans="1:19" x14ac:dyDescent="0.2">
      <c r="A120" s="211" t="s">
        <v>1663</v>
      </c>
      <c r="B120" s="88" t="s">
        <v>674</v>
      </c>
      <c r="C120" s="20" t="s">
        <v>735</v>
      </c>
      <c r="D120" s="9"/>
      <c r="E120" s="9"/>
      <c r="F120" s="9"/>
      <c r="G120" s="9"/>
      <c r="H120" s="9"/>
      <c r="I120" s="9"/>
      <c r="J120" s="9"/>
      <c r="K120" s="9"/>
      <c r="L120" s="9"/>
      <c r="M120" s="63">
        <v>100000</v>
      </c>
      <c r="N120" s="9"/>
      <c r="O120" s="9"/>
      <c r="P120" s="20" t="s">
        <v>108</v>
      </c>
      <c r="Q120" s="20" t="s">
        <v>1241</v>
      </c>
      <c r="R120" s="165">
        <v>0.55000000000000004</v>
      </c>
      <c r="S120" s="163">
        <v>55000.000000000007</v>
      </c>
    </row>
    <row r="121" spans="1:19" x14ac:dyDescent="0.2">
      <c r="A121" s="211" t="s">
        <v>1663</v>
      </c>
      <c r="B121" s="88" t="s">
        <v>675</v>
      </c>
      <c r="C121" s="20" t="s">
        <v>735</v>
      </c>
      <c r="D121" s="9"/>
      <c r="E121" s="9"/>
      <c r="F121" s="9"/>
      <c r="G121" s="9"/>
      <c r="H121" s="9"/>
      <c r="I121" s="9"/>
      <c r="J121" s="9"/>
      <c r="K121" s="9"/>
      <c r="L121" s="9"/>
      <c r="M121" s="63">
        <v>30000</v>
      </c>
      <c r="N121" s="9"/>
      <c r="O121" s="9"/>
      <c r="P121" s="20" t="s">
        <v>108</v>
      </c>
      <c r="Q121" s="20" t="s">
        <v>1241</v>
      </c>
      <c r="R121" s="165">
        <v>0.45</v>
      </c>
      <c r="S121" s="163">
        <v>13500</v>
      </c>
    </row>
    <row r="122" spans="1:19" x14ac:dyDescent="0.2">
      <c r="A122" s="211" t="s">
        <v>1663</v>
      </c>
      <c r="B122" s="88" t="s">
        <v>676</v>
      </c>
      <c r="C122" s="20" t="s">
        <v>735</v>
      </c>
      <c r="D122" s="9"/>
      <c r="E122" s="9"/>
      <c r="F122" s="9"/>
      <c r="G122" s="9"/>
      <c r="H122" s="9"/>
      <c r="I122" s="9"/>
      <c r="J122" s="9"/>
      <c r="K122" s="9"/>
      <c r="L122" s="9"/>
      <c r="M122" s="63">
        <v>100000</v>
      </c>
      <c r="N122" s="9"/>
      <c r="O122" s="9"/>
      <c r="P122" s="20" t="s">
        <v>108</v>
      </c>
      <c r="Q122" s="20" t="s">
        <v>1241</v>
      </c>
      <c r="R122" s="165">
        <v>9.7900000000000001E-2</v>
      </c>
      <c r="S122" s="163">
        <v>9790</v>
      </c>
    </row>
    <row r="123" spans="1:19" x14ac:dyDescent="0.2">
      <c r="A123" s="211" t="s">
        <v>1663</v>
      </c>
      <c r="B123" s="88" t="s">
        <v>677</v>
      </c>
      <c r="C123" s="20" t="s">
        <v>735</v>
      </c>
      <c r="D123" s="9"/>
      <c r="E123" s="9"/>
      <c r="F123" s="9"/>
      <c r="G123" s="9"/>
      <c r="H123" s="9"/>
      <c r="I123" s="9"/>
      <c r="J123" s="9"/>
      <c r="K123" s="9"/>
      <c r="L123" s="9"/>
      <c r="M123" s="63">
        <v>100000</v>
      </c>
      <c r="N123" s="9"/>
      <c r="O123" s="9"/>
      <c r="P123" s="20" t="s">
        <v>108</v>
      </c>
      <c r="Q123" s="20" t="s">
        <v>1241</v>
      </c>
      <c r="R123" s="165">
        <v>9.8900000000000002E-2</v>
      </c>
      <c r="S123" s="163">
        <v>9890</v>
      </c>
    </row>
    <row r="124" spans="1:19" x14ac:dyDescent="0.2">
      <c r="A124" s="211" t="s">
        <v>1663</v>
      </c>
      <c r="B124" s="88" t="s">
        <v>678</v>
      </c>
      <c r="C124" s="20" t="s">
        <v>735</v>
      </c>
      <c r="D124" s="9"/>
      <c r="E124" s="9"/>
      <c r="F124" s="9"/>
      <c r="G124" s="9"/>
      <c r="H124" s="9"/>
      <c r="I124" s="9"/>
      <c r="J124" s="9"/>
      <c r="K124" s="9"/>
      <c r="L124" s="9"/>
      <c r="M124" s="63">
        <v>100000</v>
      </c>
      <c r="N124" s="9"/>
      <c r="O124" s="9"/>
      <c r="P124" s="20" t="s">
        <v>108</v>
      </c>
      <c r="Q124" s="20" t="s">
        <v>1241</v>
      </c>
      <c r="R124" s="165">
        <v>9.8900000000000002E-2</v>
      </c>
      <c r="S124" s="163">
        <v>9890</v>
      </c>
    </row>
    <row r="125" spans="1:19" x14ac:dyDescent="0.2">
      <c r="A125" s="211" t="s">
        <v>1663</v>
      </c>
      <c r="B125" s="88" t="s">
        <v>679</v>
      </c>
      <c r="C125" s="20" t="s">
        <v>735</v>
      </c>
      <c r="D125" s="9"/>
      <c r="E125" s="9"/>
      <c r="F125" s="9"/>
      <c r="G125" s="9"/>
      <c r="H125" s="9"/>
      <c r="I125" s="9"/>
      <c r="J125" s="9"/>
      <c r="K125" s="9"/>
      <c r="L125" s="9"/>
      <c r="M125" s="63">
        <v>100000</v>
      </c>
      <c r="N125" s="9"/>
      <c r="O125" s="9"/>
      <c r="P125" s="20" t="s">
        <v>108</v>
      </c>
      <c r="Q125" s="20" t="s">
        <v>1241</v>
      </c>
      <c r="R125" s="165">
        <v>0.24</v>
      </c>
      <c r="S125" s="163">
        <v>24000</v>
      </c>
    </row>
    <row r="126" spans="1:19" x14ac:dyDescent="0.2">
      <c r="A126" s="211" t="s">
        <v>1663</v>
      </c>
      <c r="B126" s="88" t="s">
        <v>680</v>
      </c>
      <c r="C126" s="20" t="s">
        <v>735</v>
      </c>
      <c r="D126" s="9"/>
      <c r="E126" s="9"/>
      <c r="F126" s="9"/>
      <c r="G126" s="9"/>
      <c r="H126" s="9"/>
      <c r="I126" s="9"/>
      <c r="J126" s="9"/>
      <c r="K126" s="9"/>
      <c r="L126" s="9"/>
      <c r="M126" s="65">
        <v>10000</v>
      </c>
      <c r="N126" s="9"/>
      <c r="O126" s="9"/>
      <c r="P126" s="20" t="s">
        <v>108</v>
      </c>
      <c r="Q126" s="20" t="s">
        <v>1241</v>
      </c>
      <c r="R126" s="167">
        <v>0.36</v>
      </c>
      <c r="S126" s="163">
        <v>3600</v>
      </c>
    </row>
    <row r="127" spans="1:19" x14ac:dyDescent="0.2">
      <c r="A127" s="211" t="s">
        <v>1663</v>
      </c>
      <c r="B127" s="88" t="s">
        <v>681</v>
      </c>
      <c r="C127" s="20" t="s">
        <v>735</v>
      </c>
      <c r="D127" s="9"/>
      <c r="E127" s="9"/>
      <c r="F127" s="9"/>
      <c r="G127" s="9"/>
      <c r="H127" s="9"/>
      <c r="I127" s="9"/>
      <c r="J127" s="9"/>
      <c r="K127" s="9"/>
      <c r="L127" s="9"/>
      <c r="M127" s="63">
        <v>10000</v>
      </c>
      <c r="N127" s="9"/>
      <c r="O127" s="9"/>
      <c r="P127" s="20" t="s">
        <v>108</v>
      </c>
      <c r="Q127" s="20" t="s">
        <v>1241</v>
      </c>
      <c r="R127" s="165">
        <v>4.3</v>
      </c>
      <c r="S127" s="163">
        <v>43000</v>
      </c>
    </row>
    <row r="128" spans="1:19" x14ac:dyDescent="0.2">
      <c r="A128" s="211" t="s">
        <v>1663</v>
      </c>
      <c r="B128" s="88" t="s">
        <v>682</v>
      </c>
      <c r="C128" s="20" t="s">
        <v>735</v>
      </c>
      <c r="D128" s="9"/>
      <c r="E128" s="9"/>
      <c r="F128" s="9"/>
      <c r="G128" s="9"/>
      <c r="H128" s="9"/>
      <c r="I128" s="9"/>
      <c r="J128" s="9"/>
      <c r="K128" s="9"/>
      <c r="L128" s="9"/>
      <c r="M128" s="63">
        <v>8000</v>
      </c>
      <c r="N128" s="9"/>
      <c r="O128" s="9"/>
      <c r="P128" s="20" t="s">
        <v>108</v>
      </c>
      <c r="Q128" s="20" t="s">
        <v>1241</v>
      </c>
      <c r="R128" s="165">
        <v>2.4</v>
      </c>
      <c r="S128" s="163">
        <v>19200</v>
      </c>
    </row>
    <row r="129" spans="1:19" x14ac:dyDescent="0.2">
      <c r="A129" s="211" t="s">
        <v>1663</v>
      </c>
      <c r="B129" s="88" t="s">
        <v>683</v>
      </c>
      <c r="C129" s="20" t="s">
        <v>735</v>
      </c>
      <c r="D129" s="9"/>
      <c r="E129" s="9"/>
      <c r="F129" s="9"/>
      <c r="G129" s="9"/>
      <c r="H129" s="9"/>
      <c r="I129" s="9"/>
      <c r="J129" s="9"/>
      <c r="K129" s="9"/>
      <c r="L129" s="9"/>
      <c r="M129" s="63">
        <v>80000</v>
      </c>
      <c r="N129" s="9"/>
      <c r="O129" s="9"/>
      <c r="P129" s="20" t="s">
        <v>108</v>
      </c>
      <c r="Q129" s="20" t="s">
        <v>1241</v>
      </c>
      <c r="R129" s="165">
        <v>4.8000000000000001E-2</v>
      </c>
      <c r="S129" s="163">
        <v>3840</v>
      </c>
    </row>
    <row r="130" spans="1:19" x14ac:dyDescent="0.2">
      <c r="A130" s="211" t="s">
        <v>1663</v>
      </c>
      <c r="B130" s="88" t="s">
        <v>684</v>
      </c>
      <c r="C130" s="20" t="s">
        <v>735</v>
      </c>
      <c r="D130" s="9"/>
      <c r="E130" s="9"/>
      <c r="F130" s="9"/>
      <c r="G130" s="9"/>
      <c r="H130" s="9"/>
      <c r="I130" s="9"/>
      <c r="J130" s="9"/>
      <c r="K130" s="9"/>
      <c r="L130" s="9"/>
      <c r="M130" s="63">
        <v>60000</v>
      </c>
      <c r="N130" s="9"/>
      <c r="O130" s="9"/>
      <c r="P130" s="20" t="s">
        <v>108</v>
      </c>
      <c r="Q130" s="20" t="s">
        <v>1241</v>
      </c>
      <c r="R130" s="165">
        <v>3.2199999999999999E-2</v>
      </c>
      <c r="S130" s="163">
        <v>1932</v>
      </c>
    </row>
    <row r="131" spans="1:19" x14ac:dyDescent="0.2">
      <c r="A131" s="211" t="s">
        <v>1663</v>
      </c>
      <c r="B131" s="88" t="s">
        <v>685</v>
      </c>
      <c r="C131" s="20" t="s">
        <v>735</v>
      </c>
      <c r="D131" s="9"/>
      <c r="E131" s="9"/>
      <c r="F131" s="9"/>
      <c r="G131" s="9"/>
      <c r="H131" s="9"/>
      <c r="I131" s="9"/>
      <c r="J131" s="9"/>
      <c r="K131" s="9"/>
      <c r="L131" s="9"/>
      <c r="M131" s="63">
        <v>10000</v>
      </c>
      <c r="N131" s="9"/>
      <c r="O131" s="9"/>
      <c r="P131" s="20" t="s">
        <v>108</v>
      </c>
      <c r="Q131" s="20" t="s">
        <v>1240</v>
      </c>
      <c r="R131" s="165">
        <v>8.89</v>
      </c>
      <c r="S131" s="163">
        <v>88900</v>
      </c>
    </row>
    <row r="132" spans="1:19" x14ac:dyDescent="0.2">
      <c r="A132" s="211" t="s">
        <v>1663</v>
      </c>
      <c r="B132" s="88" t="s">
        <v>686</v>
      </c>
      <c r="C132" s="20" t="s">
        <v>735</v>
      </c>
      <c r="D132" s="9"/>
      <c r="E132" s="9"/>
      <c r="F132" s="9"/>
      <c r="G132" s="9"/>
      <c r="H132" s="9"/>
      <c r="I132" s="9"/>
      <c r="J132" s="9"/>
      <c r="K132" s="9"/>
      <c r="L132" s="9"/>
      <c r="M132" s="63">
        <v>30000</v>
      </c>
      <c r="N132" s="9"/>
      <c r="O132" s="9"/>
      <c r="P132" s="20" t="s">
        <v>108</v>
      </c>
      <c r="Q132" s="20" t="s">
        <v>1241</v>
      </c>
      <c r="R132" s="165">
        <v>0.29499999999999998</v>
      </c>
      <c r="S132" s="163">
        <v>8850</v>
      </c>
    </row>
    <row r="133" spans="1:19" x14ac:dyDescent="0.2">
      <c r="A133" s="211" t="s">
        <v>1663</v>
      </c>
      <c r="B133" s="88" t="s">
        <v>687</v>
      </c>
      <c r="C133" s="20" t="s">
        <v>735</v>
      </c>
      <c r="D133" s="9"/>
      <c r="E133" s="9"/>
      <c r="F133" s="9"/>
      <c r="G133" s="9"/>
      <c r="H133" s="9"/>
      <c r="I133" s="9"/>
      <c r="J133" s="9"/>
      <c r="K133" s="9"/>
      <c r="L133" s="9"/>
      <c r="M133" s="63">
        <v>10000</v>
      </c>
      <c r="N133" s="9"/>
      <c r="O133" s="9"/>
      <c r="P133" s="20" t="s">
        <v>108</v>
      </c>
      <c r="Q133" s="20" t="s">
        <v>1241</v>
      </c>
      <c r="R133" s="165">
        <v>0.56000000000000005</v>
      </c>
      <c r="S133" s="163">
        <v>5600.0000000000009</v>
      </c>
    </row>
    <row r="134" spans="1:19" x14ac:dyDescent="0.2">
      <c r="A134" s="211" t="s">
        <v>1663</v>
      </c>
      <c r="B134" s="88" t="s">
        <v>688</v>
      </c>
      <c r="C134" s="20" t="s">
        <v>735</v>
      </c>
      <c r="D134" s="9"/>
      <c r="E134" s="9"/>
      <c r="F134" s="9"/>
      <c r="G134" s="9"/>
      <c r="H134" s="9"/>
      <c r="I134" s="9"/>
      <c r="J134" s="9"/>
      <c r="K134" s="9"/>
      <c r="L134" s="9"/>
      <c r="M134" s="63">
        <v>100000</v>
      </c>
      <c r="N134" s="9"/>
      <c r="O134" s="9"/>
      <c r="P134" s="20" t="s">
        <v>108</v>
      </c>
      <c r="Q134" s="20" t="s">
        <v>1241</v>
      </c>
      <c r="R134" s="165">
        <v>0.5</v>
      </c>
      <c r="S134" s="163">
        <v>50000</v>
      </c>
    </row>
    <row r="135" spans="1:19" x14ac:dyDescent="0.2">
      <c r="A135" s="211" t="s">
        <v>1663</v>
      </c>
      <c r="B135" s="88" t="s">
        <v>689</v>
      </c>
      <c r="C135" s="20" t="s">
        <v>735</v>
      </c>
      <c r="D135" s="9"/>
      <c r="E135" s="9"/>
      <c r="F135" s="9"/>
      <c r="G135" s="9"/>
      <c r="H135" s="9"/>
      <c r="I135" s="9"/>
      <c r="J135" s="9"/>
      <c r="K135" s="9"/>
      <c r="L135" s="9"/>
      <c r="M135" s="63">
        <v>100000</v>
      </c>
      <c r="N135" s="9"/>
      <c r="O135" s="9"/>
      <c r="P135" s="20" t="s">
        <v>108</v>
      </c>
      <c r="Q135" s="20" t="s">
        <v>1241</v>
      </c>
      <c r="R135" s="165">
        <v>0.22500000000000001</v>
      </c>
      <c r="S135" s="163">
        <v>22500</v>
      </c>
    </row>
    <row r="136" spans="1:19" x14ac:dyDescent="0.2">
      <c r="A136" s="211" t="s">
        <v>1663</v>
      </c>
      <c r="B136" s="88" t="s">
        <v>690</v>
      </c>
      <c r="C136" s="20" t="s">
        <v>735</v>
      </c>
      <c r="D136" s="9"/>
      <c r="E136" s="9"/>
      <c r="F136" s="9"/>
      <c r="G136" s="9"/>
      <c r="H136" s="9"/>
      <c r="I136" s="9"/>
      <c r="J136" s="9"/>
      <c r="K136" s="9"/>
      <c r="L136" s="9"/>
      <c r="M136" s="63">
        <v>100000</v>
      </c>
      <c r="N136" s="9"/>
      <c r="O136" s="9"/>
      <c r="P136" s="20" t="s">
        <v>108</v>
      </c>
      <c r="Q136" s="20" t="s">
        <v>1241</v>
      </c>
      <c r="R136" s="165">
        <v>0.36799999999999999</v>
      </c>
      <c r="S136" s="163">
        <v>36800</v>
      </c>
    </row>
    <row r="137" spans="1:19" x14ac:dyDescent="0.2">
      <c r="A137" s="211" t="s">
        <v>1663</v>
      </c>
      <c r="B137" s="88" t="s">
        <v>691</v>
      </c>
      <c r="C137" s="20" t="s">
        <v>735</v>
      </c>
      <c r="D137" s="9"/>
      <c r="E137" s="9"/>
      <c r="F137" s="9"/>
      <c r="G137" s="9"/>
      <c r="H137" s="9"/>
      <c r="I137" s="9"/>
      <c r="J137" s="9"/>
      <c r="K137" s="9"/>
      <c r="L137" s="9"/>
      <c r="M137" s="63">
        <v>30000</v>
      </c>
      <c r="N137" s="9"/>
      <c r="O137" s="9"/>
      <c r="P137" s="20" t="s">
        <v>108</v>
      </c>
      <c r="Q137" s="20" t="s">
        <v>1241</v>
      </c>
      <c r="R137" s="165">
        <v>0.155</v>
      </c>
      <c r="S137" s="163">
        <v>4650</v>
      </c>
    </row>
    <row r="138" spans="1:19" x14ac:dyDescent="0.2">
      <c r="A138" s="211" t="s">
        <v>1663</v>
      </c>
      <c r="B138" s="88" t="s">
        <v>692</v>
      </c>
      <c r="C138" s="20" t="s">
        <v>735</v>
      </c>
      <c r="D138" s="9"/>
      <c r="E138" s="9"/>
      <c r="F138" s="9"/>
      <c r="G138" s="9"/>
      <c r="H138" s="9"/>
      <c r="I138" s="9"/>
      <c r="J138" s="9"/>
      <c r="K138" s="9"/>
      <c r="L138" s="9"/>
      <c r="M138" s="63">
        <v>30000</v>
      </c>
      <c r="N138" s="9"/>
      <c r="O138" s="9"/>
      <c r="P138" s="20" t="s">
        <v>108</v>
      </c>
      <c r="Q138" s="20" t="s">
        <v>1241</v>
      </c>
      <c r="R138" s="165">
        <v>0.28000000000000003</v>
      </c>
      <c r="S138" s="163">
        <v>8400</v>
      </c>
    </row>
    <row r="139" spans="1:19" x14ac:dyDescent="0.2">
      <c r="A139" s="211" t="s">
        <v>1663</v>
      </c>
      <c r="B139" s="88" t="s">
        <v>693</v>
      </c>
      <c r="C139" s="20" t="s">
        <v>735</v>
      </c>
      <c r="D139" s="9"/>
      <c r="E139" s="9"/>
      <c r="F139" s="9"/>
      <c r="G139" s="9"/>
      <c r="H139" s="9"/>
      <c r="I139" s="9"/>
      <c r="J139" s="9"/>
      <c r="K139" s="9"/>
      <c r="L139" s="9"/>
      <c r="M139" s="63">
        <v>3000</v>
      </c>
      <c r="N139" s="9"/>
      <c r="O139" s="9"/>
      <c r="P139" s="20" t="s">
        <v>108</v>
      </c>
      <c r="Q139" s="20" t="s">
        <v>1241</v>
      </c>
      <c r="R139" s="165">
        <v>4.9292999999999996</v>
      </c>
      <c r="S139" s="163">
        <v>14787.899999999998</v>
      </c>
    </row>
    <row r="140" spans="1:19" x14ac:dyDescent="0.2">
      <c r="A140" s="211" t="s">
        <v>1663</v>
      </c>
      <c r="B140" s="88" t="s">
        <v>694</v>
      </c>
      <c r="C140" s="20" t="s">
        <v>735</v>
      </c>
      <c r="D140" s="9"/>
      <c r="E140" s="9"/>
      <c r="F140" s="9"/>
      <c r="G140" s="9"/>
      <c r="H140" s="9"/>
      <c r="I140" s="9"/>
      <c r="J140" s="9"/>
      <c r="K140" s="9"/>
      <c r="L140" s="9"/>
      <c r="M140" s="63">
        <v>5000</v>
      </c>
      <c r="N140" s="9"/>
      <c r="O140" s="9"/>
      <c r="P140" s="20" t="s">
        <v>108</v>
      </c>
      <c r="Q140" s="20" t="s">
        <v>1241</v>
      </c>
      <c r="R140" s="165">
        <v>7.91</v>
      </c>
      <c r="S140" s="163">
        <v>39550</v>
      </c>
    </row>
    <row r="141" spans="1:19" x14ac:dyDescent="0.2">
      <c r="A141" s="211" t="s">
        <v>1663</v>
      </c>
      <c r="B141" s="88" t="s">
        <v>695</v>
      </c>
      <c r="C141" s="20" t="s">
        <v>735</v>
      </c>
      <c r="D141" s="9"/>
      <c r="E141" s="9"/>
      <c r="F141" s="9"/>
      <c r="G141" s="9"/>
      <c r="H141" s="9"/>
      <c r="I141" s="9"/>
      <c r="J141" s="9"/>
      <c r="K141" s="9"/>
      <c r="L141" s="9"/>
      <c r="M141" s="63">
        <v>500</v>
      </c>
      <c r="N141" s="9"/>
      <c r="O141" s="9"/>
      <c r="P141" s="20" t="s">
        <v>108</v>
      </c>
      <c r="Q141" s="20" t="s">
        <v>1241</v>
      </c>
      <c r="R141" s="165">
        <v>1.89</v>
      </c>
      <c r="S141" s="163">
        <v>945</v>
      </c>
    </row>
    <row r="142" spans="1:19" x14ac:dyDescent="0.2">
      <c r="A142" s="211" t="s">
        <v>1663</v>
      </c>
      <c r="B142" s="88" t="s">
        <v>696</v>
      </c>
      <c r="C142" s="20" t="s">
        <v>735</v>
      </c>
      <c r="D142" s="9"/>
      <c r="E142" s="9"/>
      <c r="F142" s="9"/>
      <c r="G142" s="9"/>
      <c r="H142" s="9"/>
      <c r="I142" s="9"/>
      <c r="J142" s="9"/>
      <c r="K142" s="9"/>
      <c r="L142" s="9"/>
      <c r="M142" s="63">
        <v>1000</v>
      </c>
      <c r="N142" s="9"/>
      <c r="O142" s="9"/>
      <c r="P142" s="20" t="s">
        <v>108</v>
      </c>
      <c r="Q142" s="20" t="s">
        <v>1241</v>
      </c>
      <c r="R142" s="165">
        <v>2.4</v>
      </c>
      <c r="S142" s="163">
        <v>2400</v>
      </c>
    </row>
    <row r="143" spans="1:19" x14ac:dyDescent="0.2">
      <c r="A143" s="211" t="s">
        <v>1663</v>
      </c>
      <c r="B143" s="88" t="s">
        <v>697</v>
      </c>
      <c r="C143" s="20" t="s">
        <v>735</v>
      </c>
      <c r="D143" s="9"/>
      <c r="E143" s="9"/>
      <c r="F143" s="9"/>
      <c r="G143" s="9"/>
      <c r="H143" s="9"/>
      <c r="I143" s="9"/>
      <c r="J143" s="9"/>
      <c r="K143" s="9"/>
      <c r="L143" s="9"/>
      <c r="M143" s="63">
        <v>20000</v>
      </c>
      <c r="N143" s="9"/>
      <c r="O143" s="9"/>
      <c r="P143" s="20" t="s">
        <v>108</v>
      </c>
      <c r="Q143" s="20" t="s">
        <v>1241</v>
      </c>
      <c r="R143" s="165">
        <v>1.99</v>
      </c>
      <c r="S143" s="163">
        <v>39800</v>
      </c>
    </row>
    <row r="144" spans="1:19" x14ac:dyDescent="0.2">
      <c r="A144" s="211" t="s">
        <v>1663</v>
      </c>
      <c r="B144" s="88" t="s">
        <v>698</v>
      </c>
      <c r="C144" s="20" t="s">
        <v>735</v>
      </c>
      <c r="D144" s="9"/>
      <c r="E144" s="9"/>
      <c r="F144" s="9"/>
      <c r="G144" s="9"/>
      <c r="H144" s="9"/>
      <c r="I144" s="9"/>
      <c r="J144" s="9"/>
      <c r="K144" s="9"/>
      <c r="L144" s="9"/>
      <c r="M144" s="63">
        <v>5000</v>
      </c>
      <c r="N144" s="9"/>
      <c r="O144" s="9"/>
      <c r="P144" s="20" t="s">
        <v>108</v>
      </c>
      <c r="Q144" s="20" t="s">
        <v>1241</v>
      </c>
      <c r="R144" s="165">
        <v>0.11</v>
      </c>
      <c r="S144" s="163">
        <v>550</v>
      </c>
    </row>
    <row r="145" spans="1:19" x14ac:dyDescent="0.2">
      <c r="A145" s="211" t="s">
        <v>1663</v>
      </c>
      <c r="B145" s="88" t="s">
        <v>699</v>
      </c>
      <c r="C145" s="20" t="s">
        <v>735</v>
      </c>
      <c r="D145" s="9"/>
      <c r="E145" s="9"/>
      <c r="F145" s="9"/>
      <c r="G145" s="9"/>
      <c r="H145" s="9"/>
      <c r="I145" s="9"/>
      <c r="J145" s="9"/>
      <c r="K145" s="9"/>
      <c r="L145" s="9"/>
      <c r="M145" s="63">
        <v>1000</v>
      </c>
      <c r="N145" s="9"/>
      <c r="O145" s="9"/>
      <c r="P145" s="20" t="s">
        <v>108</v>
      </c>
      <c r="Q145" s="20" t="s">
        <v>1241</v>
      </c>
      <c r="R145" s="165">
        <v>4.9400000000000004</v>
      </c>
      <c r="S145" s="163">
        <v>4940</v>
      </c>
    </row>
    <row r="146" spans="1:19" x14ac:dyDescent="0.2">
      <c r="A146" s="211" t="s">
        <v>1663</v>
      </c>
      <c r="B146" s="88" t="s">
        <v>700</v>
      </c>
      <c r="C146" s="20" t="s">
        <v>735</v>
      </c>
      <c r="D146" s="9"/>
      <c r="E146" s="9"/>
      <c r="F146" s="9"/>
      <c r="G146" s="9"/>
      <c r="H146" s="9"/>
      <c r="I146" s="9"/>
      <c r="J146" s="9"/>
      <c r="K146" s="9"/>
      <c r="L146" s="9"/>
      <c r="M146" s="63">
        <v>10000</v>
      </c>
      <c r="N146" s="9"/>
      <c r="O146" s="9"/>
      <c r="P146" s="20" t="s">
        <v>108</v>
      </c>
      <c r="Q146" s="20" t="s">
        <v>1241</v>
      </c>
      <c r="R146" s="165">
        <v>5.5</v>
      </c>
      <c r="S146" s="163">
        <v>55000</v>
      </c>
    </row>
    <row r="147" spans="1:19" x14ac:dyDescent="0.2">
      <c r="A147" s="211" t="s">
        <v>1663</v>
      </c>
      <c r="B147" s="88" t="s">
        <v>701</v>
      </c>
      <c r="C147" s="20" t="s">
        <v>735</v>
      </c>
      <c r="D147" s="9"/>
      <c r="E147" s="9"/>
      <c r="F147" s="9"/>
      <c r="G147" s="9"/>
      <c r="H147" s="9"/>
      <c r="I147" s="9"/>
      <c r="J147" s="9"/>
      <c r="K147" s="9"/>
      <c r="L147" s="9"/>
      <c r="M147" s="63">
        <v>30000</v>
      </c>
      <c r="N147" s="9"/>
      <c r="O147" s="9"/>
      <c r="P147" s="20" t="s">
        <v>108</v>
      </c>
      <c r="Q147" s="20" t="s">
        <v>1241</v>
      </c>
      <c r="R147" s="165">
        <v>0.25</v>
      </c>
      <c r="S147" s="163">
        <v>7500</v>
      </c>
    </row>
    <row r="148" spans="1:19" x14ac:dyDescent="0.2">
      <c r="A148" s="211" t="s">
        <v>1663</v>
      </c>
      <c r="B148" s="88" t="s">
        <v>702</v>
      </c>
      <c r="C148" s="20" t="s">
        <v>735</v>
      </c>
      <c r="D148" s="9"/>
      <c r="E148" s="9"/>
      <c r="F148" s="9"/>
      <c r="G148" s="9"/>
      <c r="H148" s="9"/>
      <c r="I148" s="9"/>
      <c r="J148" s="9"/>
      <c r="K148" s="9"/>
      <c r="L148" s="9"/>
      <c r="M148" s="63">
        <v>150000</v>
      </c>
      <c r="N148" s="9"/>
      <c r="O148" s="9"/>
      <c r="P148" s="20" t="s">
        <v>108</v>
      </c>
      <c r="Q148" s="20" t="s">
        <v>1241</v>
      </c>
      <c r="R148" s="165">
        <v>0.2</v>
      </c>
      <c r="S148" s="163">
        <v>30000</v>
      </c>
    </row>
    <row r="149" spans="1:19" x14ac:dyDescent="0.2">
      <c r="A149" s="211" t="s">
        <v>1663</v>
      </c>
      <c r="B149" s="88" t="s">
        <v>703</v>
      </c>
      <c r="C149" s="20" t="s">
        <v>735</v>
      </c>
      <c r="D149" s="9"/>
      <c r="E149" s="9"/>
      <c r="F149" s="9"/>
      <c r="G149" s="9"/>
      <c r="H149" s="9"/>
      <c r="I149" s="9"/>
      <c r="J149" s="9"/>
      <c r="K149" s="9"/>
      <c r="L149" s="9"/>
      <c r="M149" s="63">
        <v>10000</v>
      </c>
      <c r="N149" s="9"/>
      <c r="O149" s="9"/>
      <c r="P149" s="20" t="s">
        <v>108</v>
      </c>
      <c r="Q149" s="20" t="s">
        <v>1241</v>
      </c>
      <c r="R149" s="165">
        <v>3.05</v>
      </c>
      <c r="S149" s="163">
        <v>30500</v>
      </c>
    </row>
    <row r="150" spans="1:19" x14ac:dyDescent="0.2">
      <c r="A150" s="211" t="s">
        <v>1663</v>
      </c>
      <c r="B150" s="88" t="s">
        <v>704</v>
      </c>
      <c r="C150" s="20" t="s">
        <v>735</v>
      </c>
      <c r="D150" s="9"/>
      <c r="E150" s="9"/>
      <c r="F150" s="9"/>
      <c r="G150" s="9"/>
      <c r="H150" s="9"/>
      <c r="I150" s="9"/>
      <c r="J150" s="9"/>
      <c r="K150" s="9"/>
      <c r="L150" s="9"/>
      <c r="M150" s="63">
        <v>800000</v>
      </c>
      <c r="N150" s="9"/>
      <c r="O150" s="9"/>
      <c r="P150" s="20" t="s">
        <v>108</v>
      </c>
      <c r="Q150" s="20" t="s">
        <v>1241</v>
      </c>
      <c r="R150" s="165">
        <v>7.1599999999999997E-2</v>
      </c>
      <c r="S150" s="163">
        <v>57280</v>
      </c>
    </row>
    <row r="151" spans="1:19" x14ac:dyDescent="0.2">
      <c r="A151" s="211" t="s">
        <v>1663</v>
      </c>
      <c r="B151" s="88" t="s">
        <v>705</v>
      </c>
      <c r="C151" s="20" t="s">
        <v>735</v>
      </c>
      <c r="D151" s="9"/>
      <c r="E151" s="9"/>
      <c r="F151" s="9"/>
      <c r="G151" s="9"/>
      <c r="H151" s="9"/>
      <c r="I151" s="9"/>
      <c r="J151" s="9"/>
      <c r="K151" s="9"/>
      <c r="L151" s="9"/>
      <c r="M151" s="63">
        <v>15000</v>
      </c>
      <c r="N151" s="9"/>
      <c r="O151" s="9"/>
      <c r="P151" s="20" t="s">
        <v>108</v>
      </c>
      <c r="Q151" s="20" t="s">
        <v>1241</v>
      </c>
      <c r="R151" s="165">
        <v>0.99</v>
      </c>
      <c r="S151" s="163">
        <v>14850</v>
      </c>
    </row>
    <row r="152" spans="1:19" x14ac:dyDescent="0.2">
      <c r="A152" s="211" t="s">
        <v>1663</v>
      </c>
      <c r="B152" s="88" t="s">
        <v>706</v>
      </c>
      <c r="C152" s="20" t="s">
        <v>735</v>
      </c>
      <c r="D152" s="9"/>
      <c r="E152" s="9"/>
      <c r="F152" s="9"/>
      <c r="G152" s="9"/>
      <c r="H152" s="9"/>
      <c r="I152" s="9"/>
      <c r="J152" s="9"/>
      <c r="K152" s="9"/>
      <c r="L152" s="9"/>
      <c r="M152" s="63">
        <v>50000</v>
      </c>
      <c r="N152" s="9"/>
      <c r="O152" s="9"/>
      <c r="P152" s="20" t="s">
        <v>108</v>
      </c>
      <c r="Q152" s="20" t="s">
        <v>1241</v>
      </c>
      <c r="R152" s="165">
        <v>0.06</v>
      </c>
      <c r="S152" s="163">
        <v>3000</v>
      </c>
    </row>
    <row r="153" spans="1:19" x14ac:dyDescent="0.2">
      <c r="A153" s="211" t="s">
        <v>1663</v>
      </c>
      <c r="B153" s="88" t="s">
        <v>707</v>
      </c>
      <c r="C153" s="20" t="s">
        <v>735</v>
      </c>
      <c r="D153" s="9"/>
      <c r="E153" s="9"/>
      <c r="F153" s="9"/>
      <c r="G153" s="9"/>
      <c r="H153" s="9"/>
      <c r="I153" s="9"/>
      <c r="J153" s="9"/>
      <c r="K153" s="9"/>
      <c r="L153" s="9"/>
      <c r="M153" s="63">
        <v>150000</v>
      </c>
      <c r="N153" s="9"/>
      <c r="O153" s="9"/>
      <c r="P153" s="20" t="s">
        <v>108</v>
      </c>
      <c r="Q153" s="20" t="s">
        <v>1241</v>
      </c>
      <c r="R153" s="165">
        <v>0.09</v>
      </c>
      <c r="S153" s="163">
        <v>13500</v>
      </c>
    </row>
    <row r="154" spans="1:19" x14ac:dyDescent="0.2">
      <c r="A154" s="211" t="s">
        <v>1663</v>
      </c>
      <c r="B154" s="88" t="s">
        <v>708</v>
      </c>
      <c r="C154" s="20" t="s">
        <v>735</v>
      </c>
      <c r="D154" s="9"/>
      <c r="E154" s="9"/>
      <c r="F154" s="9"/>
      <c r="G154" s="9"/>
      <c r="H154" s="9"/>
      <c r="I154" s="9"/>
      <c r="J154" s="9"/>
      <c r="K154" s="9"/>
      <c r="L154" s="9"/>
      <c r="M154" s="63">
        <v>2000</v>
      </c>
      <c r="N154" s="9"/>
      <c r="O154" s="9"/>
      <c r="P154" s="20" t="s">
        <v>108</v>
      </c>
      <c r="Q154" s="20" t="s">
        <v>1241</v>
      </c>
      <c r="R154" s="165">
        <v>2.0510000000000002</v>
      </c>
      <c r="S154" s="163">
        <v>4102</v>
      </c>
    </row>
    <row r="155" spans="1:19" x14ac:dyDescent="0.2">
      <c r="A155" s="211" t="s">
        <v>1663</v>
      </c>
      <c r="B155" s="88" t="s">
        <v>709</v>
      </c>
      <c r="C155" s="20" t="s">
        <v>735</v>
      </c>
      <c r="D155" s="9"/>
      <c r="E155" s="9"/>
      <c r="F155" s="9"/>
      <c r="G155" s="9"/>
      <c r="H155" s="9"/>
      <c r="I155" s="9"/>
      <c r="J155" s="9"/>
      <c r="K155" s="9"/>
      <c r="L155" s="9"/>
      <c r="M155" s="63">
        <v>2000</v>
      </c>
      <c r="N155" s="9"/>
      <c r="O155" s="9"/>
      <c r="P155" s="20" t="s">
        <v>108</v>
      </c>
      <c r="Q155" s="20" t="s">
        <v>1241</v>
      </c>
      <c r="R155" s="165">
        <v>2.8645999999999998</v>
      </c>
      <c r="S155" s="163">
        <v>5729.2</v>
      </c>
    </row>
    <row r="156" spans="1:19" x14ac:dyDescent="0.2">
      <c r="A156" s="211" t="s">
        <v>1663</v>
      </c>
      <c r="B156" s="88" t="s">
        <v>710</v>
      </c>
      <c r="C156" s="20" t="s">
        <v>735</v>
      </c>
      <c r="D156" s="9"/>
      <c r="E156" s="9"/>
      <c r="F156" s="9"/>
      <c r="G156" s="9"/>
      <c r="H156" s="9"/>
      <c r="I156" s="9"/>
      <c r="J156" s="9"/>
      <c r="K156" s="9"/>
      <c r="L156" s="9"/>
      <c r="M156" s="63">
        <v>10000</v>
      </c>
      <c r="N156" s="9"/>
      <c r="O156" s="9"/>
      <c r="P156" s="20" t="s">
        <v>108</v>
      </c>
      <c r="Q156" s="20" t="s">
        <v>1241</v>
      </c>
      <c r="R156" s="165">
        <v>5.7255000000000003</v>
      </c>
      <c r="S156" s="163">
        <v>57255</v>
      </c>
    </row>
    <row r="157" spans="1:19" x14ac:dyDescent="0.2">
      <c r="A157" s="211" t="s">
        <v>1663</v>
      </c>
      <c r="B157" s="88" t="s">
        <v>711</v>
      </c>
      <c r="C157" s="20" t="s">
        <v>735</v>
      </c>
      <c r="D157" s="9"/>
      <c r="E157" s="9"/>
      <c r="F157" s="9"/>
      <c r="G157" s="9"/>
      <c r="H157" s="9"/>
      <c r="I157" s="9"/>
      <c r="J157" s="9"/>
      <c r="K157" s="9"/>
      <c r="L157" s="9"/>
      <c r="M157" s="63">
        <v>30000</v>
      </c>
      <c r="N157" s="9"/>
      <c r="O157" s="9"/>
      <c r="P157" s="20" t="s">
        <v>108</v>
      </c>
      <c r="Q157" s="20" t="s">
        <v>1241</v>
      </c>
      <c r="R157" s="165">
        <v>0.14000000000000001</v>
      </c>
      <c r="S157" s="163">
        <v>4200</v>
      </c>
    </row>
    <row r="158" spans="1:19" x14ac:dyDescent="0.2">
      <c r="A158" s="211" t="s">
        <v>1663</v>
      </c>
      <c r="B158" s="88" t="s">
        <v>712</v>
      </c>
      <c r="C158" s="20" t="s">
        <v>735</v>
      </c>
      <c r="D158" s="9"/>
      <c r="E158" s="9"/>
      <c r="F158" s="9"/>
      <c r="G158" s="9"/>
      <c r="H158" s="9"/>
      <c r="I158" s="9"/>
      <c r="J158" s="9"/>
      <c r="K158" s="9"/>
      <c r="L158" s="9"/>
      <c r="M158" s="63">
        <v>30000</v>
      </c>
      <c r="N158" s="9"/>
      <c r="O158" s="9"/>
      <c r="P158" s="20" t="s">
        <v>108</v>
      </c>
      <c r="Q158" s="20" t="s">
        <v>1241</v>
      </c>
      <c r="R158" s="165">
        <v>5.7000000000000002E-2</v>
      </c>
      <c r="S158" s="163">
        <v>1710</v>
      </c>
    </row>
    <row r="159" spans="1:19" x14ac:dyDescent="0.2">
      <c r="A159" s="211" t="s">
        <v>1663</v>
      </c>
      <c r="B159" s="88" t="s">
        <v>713</v>
      </c>
      <c r="C159" s="20" t="s">
        <v>735</v>
      </c>
      <c r="D159" s="9"/>
      <c r="E159" s="9"/>
      <c r="F159" s="9"/>
      <c r="G159" s="9"/>
      <c r="H159" s="9"/>
      <c r="I159" s="9"/>
      <c r="J159" s="9"/>
      <c r="K159" s="9"/>
      <c r="L159" s="9"/>
      <c r="M159" s="63">
        <v>5000</v>
      </c>
      <c r="N159" s="9"/>
      <c r="O159" s="9"/>
      <c r="P159" s="20" t="s">
        <v>108</v>
      </c>
      <c r="Q159" s="20" t="s">
        <v>1241</v>
      </c>
      <c r="R159" s="165">
        <v>2.82</v>
      </c>
      <c r="S159" s="163">
        <v>14100</v>
      </c>
    </row>
    <row r="160" spans="1:19" x14ac:dyDescent="0.2">
      <c r="A160" s="211" t="s">
        <v>1663</v>
      </c>
      <c r="B160" s="88" t="s">
        <v>714</v>
      </c>
      <c r="C160" s="20" t="s">
        <v>735</v>
      </c>
      <c r="D160" s="9"/>
      <c r="E160" s="9"/>
      <c r="F160" s="9"/>
      <c r="G160" s="9"/>
      <c r="H160" s="9"/>
      <c r="I160" s="9"/>
      <c r="J160" s="9"/>
      <c r="K160" s="9"/>
      <c r="L160" s="9"/>
      <c r="M160" s="63">
        <v>30000</v>
      </c>
      <c r="N160" s="9"/>
      <c r="O160" s="9"/>
      <c r="P160" s="20" t="s">
        <v>108</v>
      </c>
      <c r="Q160" s="20" t="s">
        <v>1241</v>
      </c>
      <c r="R160" s="165">
        <v>0.03</v>
      </c>
      <c r="S160" s="163">
        <v>900</v>
      </c>
    </row>
    <row r="161" spans="1:19" x14ac:dyDescent="0.2">
      <c r="A161" s="211" t="s">
        <v>1663</v>
      </c>
      <c r="B161" s="88" t="s">
        <v>715</v>
      </c>
      <c r="C161" s="20" t="s">
        <v>735</v>
      </c>
      <c r="D161" s="9"/>
      <c r="E161" s="9"/>
      <c r="F161" s="9"/>
      <c r="G161" s="9"/>
      <c r="H161" s="9"/>
      <c r="I161" s="9"/>
      <c r="J161" s="9"/>
      <c r="K161" s="9"/>
      <c r="L161" s="9"/>
      <c r="M161" s="63">
        <v>150000</v>
      </c>
      <c r="N161" s="9"/>
      <c r="O161" s="9"/>
      <c r="P161" s="20" t="s">
        <v>108</v>
      </c>
      <c r="Q161" s="20" t="s">
        <v>1241</v>
      </c>
      <c r="R161" s="165">
        <v>7.3999999999999996E-2</v>
      </c>
      <c r="S161" s="163">
        <v>11100</v>
      </c>
    </row>
    <row r="162" spans="1:19" x14ac:dyDescent="0.2">
      <c r="A162" s="211" t="s">
        <v>1663</v>
      </c>
      <c r="B162" s="88" t="s">
        <v>716</v>
      </c>
      <c r="C162" s="20" t="s">
        <v>735</v>
      </c>
      <c r="D162" s="9"/>
      <c r="E162" s="9"/>
      <c r="F162" s="9"/>
      <c r="G162" s="9"/>
      <c r="H162" s="9"/>
      <c r="I162" s="9"/>
      <c r="J162" s="9"/>
      <c r="K162" s="9"/>
      <c r="L162" s="9"/>
      <c r="M162" s="63">
        <v>150000</v>
      </c>
      <c r="N162" s="9"/>
      <c r="O162" s="9"/>
      <c r="P162" s="20" t="s">
        <v>108</v>
      </c>
      <c r="Q162" s="20" t="s">
        <v>1241</v>
      </c>
      <c r="R162" s="165">
        <v>8.6999999999999994E-2</v>
      </c>
      <c r="S162" s="163">
        <v>13050</v>
      </c>
    </row>
    <row r="163" spans="1:19" x14ac:dyDescent="0.2">
      <c r="A163" s="211" t="s">
        <v>1663</v>
      </c>
      <c r="B163" s="88" t="s">
        <v>717</v>
      </c>
      <c r="C163" s="20" t="s">
        <v>735</v>
      </c>
      <c r="D163" s="9"/>
      <c r="E163" s="9"/>
      <c r="F163" s="9"/>
      <c r="G163" s="9"/>
      <c r="H163" s="9"/>
      <c r="I163" s="9"/>
      <c r="J163" s="9"/>
      <c r="K163" s="9"/>
      <c r="L163" s="9"/>
      <c r="M163" s="63">
        <v>5000</v>
      </c>
      <c r="N163" s="9"/>
      <c r="O163" s="9"/>
      <c r="P163" s="20" t="s">
        <v>108</v>
      </c>
      <c r="Q163" s="20" t="s">
        <v>1241</v>
      </c>
      <c r="R163" s="165">
        <v>0.7</v>
      </c>
      <c r="S163" s="163">
        <v>3500</v>
      </c>
    </row>
    <row r="164" spans="1:19" x14ac:dyDescent="0.2">
      <c r="A164" s="211" t="s">
        <v>1663</v>
      </c>
      <c r="B164" s="88" t="s">
        <v>718</v>
      </c>
      <c r="C164" s="20" t="s">
        <v>735</v>
      </c>
      <c r="D164" s="9"/>
      <c r="E164" s="9"/>
      <c r="F164" s="9"/>
      <c r="G164" s="9"/>
      <c r="H164" s="9"/>
      <c r="I164" s="9"/>
      <c r="J164" s="9"/>
      <c r="K164" s="9"/>
      <c r="L164" s="9"/>
      <c r="M164" s="63">
        <v>5000</v>
      </c>
      <c r="N164" s="9"/>
      <c r="O164" s="9"/>
      <c r="P164" s="20" t="s">
        <v>108</v>
      </c>
      <c r="Q164" s="20" t="s">
        <v>1241</v>
      </c>
      <c r="R164" s="165">
        <v>9.5</v>
      </c>
      <c r="S164" s="163">
        <v>47500</v>
      </c>
    </row>
    <row r="165" spans="1:19" x14ac:dyDescent="0.2">
      <c r="A165" s="211" t="s">
        <v>1663</v>
      </c>
      <c r="B165" s="88" t="s">
        <v>719</v>
      </c>
      <c r="C165" s="20" t="s">
        <v>735</v>
      </c>
      <c r="D165" s="9"/>
      <c r="E165" s="9"/>
      <c r="F165" s="9"/>
      <c r="G165" s="9"/>
      <c r="H165" s="9"/>
      <c r="I165" s="9"/>
      <c r="J165" s="9"/>
      <c r="K165" s="9"/>
      <c r="L165" s="9"/>
      <c r="M165" s="63">
        <v>200000</v>
      </c>
      <c r="N165" s="9"/>
      <c r="O165" s="9"/>
      <c r="P165" s="20" t="s">
        <v>108</v>
      </c>
      <c r="Q165" s="20" t="s">
        <v>1241</v>
      </c>
      <c r="R165" s="165">
        <v>0.05</v>
      </c>
      <c r="S165" s="163">
        <v>10000</v>
      </c>
    </row>
    <row r="166" spans="1:19" x14ac:dyDescent="0.2">
      <c r="A166" s="211" t="s">
        <v>1663</v>
      </c>
      <c r="B166" s="88" t="s">
        <v>720</v>
      </c>
      <c r="C166" s="20" t="s">
        <v>735</v>
      </c>
      <c r="D166" s="9"/>
      <c r="E166" s="9"/>
      <c r="F166" s="9"/>
      <c r="G166" s="9"/>
      <c r="H166" s="9"/>
      <c r="I166" s="9"/>
      <c r="J166" s="9"/>
      <c r="K166" s="9"/>
      <c r="L166" s="9"/>
      <c r="M166" s="63">
        <v>200000</v>
      </c>
      <c r="N166" s="9"/>
      <c r="O166" s="9"/>
      <c r="P166" s="20" t="s">
        <v>108</v>
      </c>
      <c r="Q166" s="20" t="s">
        <v>1241</v>
      </c>
      <c r="R166" s="165">
        <v>0.1</v>
      </c>
      <c r="S166" s="163">
        <v>20000</v>
      </c>
    </row>
    <row r="167" spans="1:19" x14ac:dyDescent="0.2">
      <c r="A167" s="211" t="s">
        <v>1663</v>
      </c>
      <c r="B167" s="88" t="s">
        <v>721</v>
      </c>
      <c r="C167" s="20" t="s">
        <v>735</v>
      </c>
      <c r="D167" s="9"/>
      <c r="E167" s="9"/>
      <c r="F167" s="9"/>
      <c r="G167" s="9"/>
      <c r="H167" s="9"/>
      <c r="I167" s="9"/>
      <c r="J167" s="9"/>
      <c r="K167" s="9"/>
      <c r="L167" s="9"/>
      <c r="M167" s="63">
        <v>8000</v>
      </c>
      <c r="N167" s="9"/>
      <c r="O167" s="9"/>
      <c r="P167" s="20" t="s">
        <v>108</v>
      </c>
      <c r="Q167" s="20" t="s">
        <v>1241</v>
      </c>
      <c r="R167" s="165">
        <v>5.8489000000000004</v>
      </c>
      <c r="S167" s="163">
        <v>46791.200000000004</v>
      </c>
    </row>
    <row r="168" spans="1:19" x14ac:dyDescent="0.2">
      <c r="A168" s="211" t="s">
        <v>1663</v>
      </c>
      <c r="B168" s="88" t="s">
        <v>722</v>
      </c>
      <c r="C168" s="20" t="s">
        <v>735</v>
      </c>
      <c r="D168" s="9"/>
      <c r="E168" s="9"/>
      <c r="F168" s="9"/>
      <c r="G168" s="9"/>
      <c r="H168" s="9"/>
      <c r="I168" s="9"/>
      <c r="J168" s="9"/>
      <c r="K168" s="9"/>
      <c r="L168" s="9"/>
      <c r="M168" s="63">
        <v>10000</v>
      </c>
      <c r="N168" s="9"/>
      <c r="O168" s="9"/>
      <c r="P168" s="20" t="s">
        <v>108</v>
      </c>
      <c r="Q168" s="20" t="s">
        <v>1241</v>
      </c>
      <c r="R168" s="165">
        <v>2.65</v>
      </c>
      <c r="S168" s="163">
        <v>26500</v>
      </c>
    </row>
    <row r="169" spans="1:19" x14ac:dyDescent="0.2">
      <c r="A169" s="211" t="s">
        <v>1663</v>
      </c>
      <c r="B169" s="88" t="s">
        <v>723</v>
      </c>
      <c r="C169" s="20" t="s">
        <v>735</v>
      </c>
      <c r="D169" s="9"/>
      <c r="E169" s="9"/>
      <c r="F169" s="9"/>
      <c r="G169" s="9"/>
      <c r="H169" s="9"/>
      <c r="I169" s="9"/>
      <c r="J169" s="9"/>
      <c r="K169" s="9"/>
      <c r="L169" s="9"/>
      <c r="M169" s="63">
        <v>80000</v>
      </c>
      <c r="N169" s="9"/>
      <c r="O169" s="9"/>
      <c r="P169" s="20" t="s">
        <v>108</v>
      </c>
      <c r="Q169" s="20" t="s">
        <v>1241</v>
      </c>
      <c r="R169" s="165">
        <v>0.13719999999999999</v>
      </c>
      <c r="S169" s="163">
        <v>10976</v>
      </c>
    </row>
    <row r="170" spans="1:19" x14ac:dyDescent="0.2">
      <c r="A170" s="211" t="s">
        <v>1663</v>
      </c>
      <c r="B170" s="88" t="s">
        <v>724</v>
      </c>
      <c r="C170" s="20" t="s">
        <v>735</v>
      </c>
      <c r="D170" s="9"/>
      <c r="E170" s="9"/>
      <c r="F170" s="9"/>
      <c r="G170" s="9"/>
      <c r="H170" s="9"/>
      <c r="I170" s="9"/>
      <c r="J170" s="9"/>
      <c r="K170" s="9"/>
      <c r="L170" s="9"/>
      <c r="M170" s="63">
        <v>8000</v>
      </c>
      <c r="N170" s="9"/>
      <c r="O170" s="9"/>
      <c r="P170" s="20" t="s">
        <v>108</v>
      </c>
      <c r="Q170" s="20" t="s">
        <v>1241</v>
      </c>
      <c r="R170" s="165">
        <v>0.89549999999999996</v>
      </c>
      <c r="S170" s="163">
        <v>7164</v>
      </c>
    </row>
    <row r="171" spans="1:19" x14ac:dyDescent="0.2">
      <c r="A171" s="211" t="s">
        <v>1663</v>
      </c>
      <c r="B171" s="88" t="s">
        <v>725</v>
      </c>
      <c r="C171" s="20" t="s">
        <v>735</v>
      </c>
      <c r="D171" s="9"/>
      <c r="E171" s="9"/>
      <c r="F171" s="9"/>
      <c r="G171" s="9"/>
      <c r="H171" s="9"/>
      <c r="I171" s="9"/>
      <c r="J171" s="9"/>
      <c r="K171" s="9"/>
      <c r="L171" s="9"/>
      <c r="M171" s="63">
        <v>200000</v>
      </c>
      <c r="N171" s="9"/>
      <c r="O171" s="9"/>
      <c r="P171" s="20" t="s">
        <v>108</v>
      </c>
      <c r="Q171" s="20" t="s">
        <v>1241</v>
      </c>
      <c r="R171" s="165">
        <v>3.6999999999999998E-2</v>
      </c>
      <c r="S171" s="163">
        <v>7400</v>
      </c>
    </row>
    <row r="172" spans="1:19" x14ac:dyDescent="0.2">
      <c r="A172" s="211" t="s">
        <v>1663</v>
      </c>
      <c r="B172" s="88" t="s">
        <v>726</v>
      </c>
      <c r="C172" s="20" t="s">
        <v>735</v>
      </c>
      <c r="D172" s="9"/>
      <c r="E172" s="9"/>
      <c r="F172" s="9"/>
      <c r="G172" s="9"/>
      <c r="H172" s="9"/>
      <c r="I172" s="9"/>
      <c r="J172" s="9"/>
      <c r="K172" s="9"/>
      <c r="L172" s="9"/>
      <c r="M172" s="63">
        <v>10000</v>
      </c>
      <c r="N172" s="9"/>
      <c r="O172" s="9"/>
      <c r="P172" s="20" t="s">
        <v>108</v>
      </c>
      <c r="Q172" s="20" t="s">
        <v>1241</v>
      </c>
      <c r="R172" s="165">
        <v>3.5</v>
      </c>
      <c r="S172" s="163">
        <v>35000</v>
      </c>
    </row>
    <row r="173" spans="1:19" x14ac:dyDescent="0.2">
      <c r="A173" s="211" t="s">
        <v>1663</v>
      </c>
      <c r="B173" s="88" t="s">
        <v>727</v>
      </c>
      <c r="C173" s="20" t="s">
        <v>735</v>
      </c>
      <c r="D173" s="9"/>
      <c r="E173" s="9"/>
      <c r="F173" s="9"/>
      <c r="G173" s="9"/>
      <c r="H173" s="9"/>
      <c r="I173" s="9"/>
      <c r="J173" s="9"/>
      <c r="K173" s="9"/>
      <c r="L173" s="9"/>
      <c r="M173" s="63">
        <v>10000</v>
      </c>
      <c r="N173" s="9"/>
      <c r="O173" s="9"/>
      <c r="P173" s="20" t="s">
        <v>108</v>
      </c>
      <c r="Q173" s="20" t="s">
        <v>1241</v>
      </c>
      <c r="R173" s="165">
        <v>1.7745</v>
      </c>
      <c r="S173" s="163">
        <v>17745</v>
      </c>
    </row>
    <row r="174" spans="1:19" x14ac:dyDescent="0.2">
      <c r="A174" s="211" t="s">
        <v>1663</v>
      </c>
      <c r="B174" s="88" t="s">
        <v>728</v>
      </c>
      <c r="C174" s="20" t="s">
        <v>735</v>
      </c>
      <c r="D174" s="9"/>
      <c r="E174" s="9"/>
      <c r="F174" s="9"/>
      <c r="G174" s="9"/>
      <c r="H174" s="9"/>
      <c r="I174" s="9"/>
      <c r="J174" s="9"/>
      <c r="K174" s="9"/>
      <c r="L174" s="9"/>
      <c r="M174" s="63">
        <v>200000</v>
      </c>
      <c r="N174" s="9"/>
      <c r="O174" s="9"/>
      <c r="P174" s="20" t="s">
        <v>108</v>
      </c>
      <c r="Q174" s="20" t="s">
        <v>1241</v>
      </c>
      <c r="R174" s="165">
        <v>0.23899999999999999</v>
      </c>
      <c r="S174" s="163">
        <v>47800</v>
      </c>
    </row>
    <row r="175" spans="1:19" x14ac:dyDescent="0.2">
      <c r="A175" s="211" t="s">
        <v>1663</v>
      </c>
      <c r="B175" s="88" t="s">
        <v>729</v>
      </c>
      <c r="C175" s="20" t="s">
        <v>735</v>
      </c>
      <c r="D175" s="9"/>
      <c r="E175" s="9"/>
      <c r="F175" s="9"/>
      <c r="G175" s="9"/>
      <c r="H175" s="9"/>
      <c r="I175" s="9"/>
      <c r="J175" s="9"/>
      <c r="K175" s="9"/>
      <c r="L175" s="9"/>
      <c r="M175" s="63">
        <v>25000</v>
      </c>
      <c r="N175" s="9"/>
      <c r="O175" s="9"/>
      <c r="P175" s="20" t="s">
        <v>108</v>
      </c>
      <c r="Q175" s="20" t="s">
        <v>1240</v>
      </c>
      <c r="R175" s="165">
        <v>5.0999999999999996</v>
      </c>
      <c r="S175" s="163">
        <v>127499.99999999999</v>
      </c>
    </row>
    <row r="176" spans="1:19" x14ac:dyDescent="0.2">
      <c r="A176" s="211" t="s">
        <v>1663</v>
      </c>
      <c r="B176" s="88" t="s">
        <v>730</v>
      </c>
      <c r="C176" s="20" t="s">
        <v>735</v>
      </c>
      <c r="D176" s="9"/>
      <c r="E176" s="9"/>
      <c r="F176" s="9"/>
      <c r="G176" s="9"/>
      <c r="H176" s="9"/>
      <c r="I176" s="9"/>
      <c r="J176" s="9"/>
      <c r="K176" s="9"/>
      <c r="L176" s="9"/>
      <c r="M176" s="63">
        <v>200000</v>
      </c>
      <c r="N176" s="9"/>
      <c r="O176" s="9"/>
      <c r="P176" s="20" t="s">
        <v>108</v>
      </c>
      <c r="Q176" s="20" t="s">
        <v>1240</v>
      </c>
      <c r="R176" s="165">
        <v>0.53100000000000003</v>
      </c>
      <c r="S176" s="163">
        <v>106200</v>
      </c>
    </row>
    <row r="177" spans="1:19" x14ac:dyDescent="0.2">
      <c r="A177" s="211" t="s">
        <v>1663</v>
      </c>
      <c r="B177" s="88" t="s">
        <v>731</v>
      </c>
      <c r="C177" s="20" t="s">
        <v>735</v>
      </c>
      <c r="D177" s="9"/>
      <c r="E177" s="9"/>
      <c r="F177" s="9"/>
      <c r="G177" s="9"/>
      <c r="H177" s="9"/>
      <c r="I177" s="9"/>
      <c r="J177" s="9"/>
      <c r="K177" s="9"/>
      <c r="L177" s="9"/>
      <c r="M177" s="63">
        <v>30000</v>
      </c>
      <c r="N177" s="9"/>
      <c r="O177" s="9"/>
      <c r="P177" s="20" t="s">
        <v>108</v>
      </c>
      <c r="Q177" s="20" t="s">
        <v>1241</v>
      </c>
      <c r="R177" s="165">
        <v>0.11700000000000001</v>
      </c>
      <c r="S177" s="163">
        <v>3510</v>
      </c>
    </row>
    <row r="178" spans="1:19" x14ac:dyDescent="0.2">
      <c r="A178" s="211" t="s">
        <v>1663</v>
      </c>
      <c r="B178" s="88" t="s">
        <v>732</v>
      </c>
      <c r="C178" s="20" t="s">
        <v>735</v>
      </c>
      <c r="D178" s="9"/>
      <c r="E178" s="9"/>
      <c r="F178" s="9"/>
      <c r="G178" s="9"/>
      <c r="H178" s="9"/>
      <c r="I178" s="9"/>
      <c r="J178" s="9"/>
      <c r="K178" s="9"/>
      <c r="L178" s="9"/>
      <c r="M178" s="63">
        <v>80000</v>
      </c>
      <c r="N178" s="9"/>
      <c r="O178" s="9"/>
      <c r="P178" s="20" t="s">
        <v>108</v>
      </c>
      <c r="Q178" s="20" t="s">
        <v>1241</v>
      </c>
      <c r="R178" s="165">
        <v>0.21</v>
      </c>
      <c r="S178" s="163">
        <v>16800</v>
      </c>
    </row>
    <row r="179" spans="1:19" x14ac:dyDescent="0.2">
      <c r="A179" s="211" t="s">
        <v>1663</v>
      </c>
      <c r="B179" s="88" t="s">
        <v>733</v>
      </c>
      <c r="C179" s="20" t="s">
        <v>735</v>
      </c>
      <c r="D179" s="9"/>
      <c r="E179" s="9"/>
      <c r="F179" s="9"/>
      <c r="G179" s="9"/>
      <c r="H179" s="9"/>
      <c r="I179" s="9"/>
      <c r="J179" s="9"/>
      <c r="K179" s="9"/>
      <c r="L179" s="9"/>
      <c r="M179" s="63">
        <v>150000</v>
      </c>
      <c r="N179" s="9"/>
      <c r="O179" s="9"/>
      <c r="P179" s="20" t="s">
        <v>108</v>
      </c>
      <c r="Q179" s="20" t="s">
        <v>1241</v>
      </c>
      <c r="R179" s="165">
        <v>2.4E-2</v>
      </c>
      <c r="S179" s="163">
        <v>3600</v>
      </c>
    </row>
    <row r="180" spans="1:19" x14ac:dyDescent="0.2">
      <c r="A180" s="211" t="s">
        <v>1663</v>
      </c>
      <c r="B180" s="88" t="s">
        <v>734</v>
      </c>
      <c r="C180" s="20" t="s">
        <v>735</v>
      </c>
      <c r="D180" s="9"/>
      <c r="E180" s="9"/>
      <c r="F180" s="9"/>
      <c r="G180" s="9"/>
      <c r="H180" s="9"/>
      <c r="I180" s="9"/>
      <c r="J180" s="9"/>
      <c r="K180" s="9"/>
      <c r="L180" s="9"/>
      <c r="M180" s="63">
        <v>10000</v>
      </c>
      <c r="N180" s="9"/>
      <c r="O180" s="9"/>
      <c r="P180" s="20" t="s">
        <v>108</v>
      </c>
      <c r="Q180" s="20" t="s">
        <v>1241</v>
      </c>
      <c r="R180" s="165">
        <v>2.4394999999999998</v>
      </c>
      <c r="S180" s="163">
        <v>24394.999999999996</v>
      </c>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7"/>
  <sheetViews>
    <sheetView topLeftCell="A7" workbookViewId="0">
      <selection activeCell="A6" sqref="A6:S6"/>
    </sheetView>
  </sheetViews>
  <sheetFormatPr defaultRowHeight="14.25" x14ac:dyDescent="0.2"/>
  <cols>
    <col min="1" max="1" width="18.875" customWidth="1"/>
    <col min="2" max="2" width="41.75" customWidth="1"/>
    <col min="4" max="4" width="14.125" customWidth="1"/>
    <col min="5" max="5" width="13.125" customWidth="1"/>
    <col min="12" max="12" width="13.5" customWidth="1"/>
    <col min="16" max="16" width="12" customWidth="1"/>
    <col min="17" max="17" width="10.875" customWidth="1"/>
    <col min="19" max="19" width="15.625" bestFit="1" customWidth="1"/>
  </cols>
  <sheetData>
    <row r="1" spans="1:19" ht="18.7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66" t="s">
        <v>1</v>
      </c>
      <c r="B7" s="67" t="s">
        <v>2</v>
      </c>
      <c r="C7" s="67" t="s">
        <v>3</v>
      </c>
      <c r="D7" s="67" t="s">
        <v>4</v>
      </c>
      <c r="E7" s="67" t="s">
        <v>5</v>
      </c>
      <c r="F7" s="67" t="s">
        <v>9</v>
      </c>
      <c r="G7" s="67" t="s">
        <v>102</v>
      </c>
      <c r="H7" s="67" t="s">
        <v>6</v>
      </c>
      <c r="I7" s="67" t="s">
        <v>526</v>
      </c>
      <c r="J7" s="67" t="s">
        <v>10</v>
      </c>
      <c r="K7" s="67" t="s">
        <v>486</v>
      </c>
      <c r="L7" s="67" t="s">
        <v>467</v>
      </c>
      <c r="M7" s="67" t="s">
        <v>7</v>
      </c>
      <c r="N7" s="67" t="s">
        <v>469</v>
      </c>
      <c r="O7" s="67" t="s">
        <v>8</v>
      </c>
      <c r="P7" s="67" t="s">
        <v>468</v>
      </c>
      <c r="Q7" s="67" t="s">
        <v>478</v>
      </c>
      <c r="R7" s="67" t="s">
        <v>476</v>
      </c>
      <c r="S7" s="68" t="s">
        <v>477</v>
      </c>
    </row>
    <row r="8" spans="1:19" x14ac:dyDescent="0.2">
      <c r="A8" s="208" t="s">
        <v>736</v>
      </c>
      <c r="B8" s="209"/>
      <c r="C8" s="209"/>
      <c r="D8" s="209"/>
      <c r="E8" s="209"/>
      <c r="F8" s="209"/>
      <c r="G8" s="209"/>
      <c r="H8" s="209"/>
      <c r="I8" s="209"/>
      <c r="J8" s="209"/>
      <c r="K8" s="209"/>
      <c r="L8" s="209"/>
      <c r="M8" s="209"/>
      <c r="N8" s="209"/>
      <c r="O8" s="209"/>
      <c r="P8" s="209"/>
      <c r="Q8" s="209"/>
      <c r="R8" s="209"/>
      <c r="S8" s="209"/>
    </row>
    <row r="9" spans="1:19" x14ac:dyDescent="0.2">
      <c r="A9" s="184" t="s">
        <v>1631</v>
      </c>
      <c r="B9" s="91" t="s">
        <v>1014</v>
      </c>
      <c r="C9" s="20" t="s">
        <v>735</v>
      </c>
      <c r="D9" s="20"/>
      <c r="E9" s="20"/>
      <c r="F9" s="20"/>
      <c r="G9" s="20"/>
      <c r="H9" s="20"/>
      <c r="I9" s="20"/>
      <c r="J9" s="20"/>
      <c r="K9" s="20"/>
      <c r="L9" s="20"/>
      <c r="M9" s="70">
        <v>200</v>
      </c>
      <c r="N9" s="20"/>
      <c r="O9" s="20"/>
      <c r="P9" s="20" t="s">
        <v>108</v>
      </c>
      <c r="Q9" s="20" t="s">
        <v>1241</v>
      </c>
      <c r="R9" s="168">
        <v>4.2</v>
      </c>
      <c r="S9" s="130">
        <v>840</v>
      </c>
    </row>
    <row r="10" spans="1:19" x14ac:dyDescent="0.2">
      <c r="A10" s="184" t="s">
        <v>1631</v>
      </c>
      <c r="B10" s="91" t="s">
        <v>737</v>
      </c>
      <c r="C10" s="20" t="s">
        <v>735</v>
      </c>
      <c r="D10" s="9"/>
      <c r="E10" s="9"/>
      <c r="F10" s="9"/>
      <c r="G10" s="9"/>
      <c r="H10" s="9"/>
      <c r="I10" s="9"/>
      <c r="J10" s="9"/>
      <c r="K10" s="9"/>
      <c r="L10" s="9"/>
      <c r="M10" s="70">
        <v>80</v>
      </c>
      <c r="N10" s="9"/>
      <c r="O10" s="9"/>
      <c r="P10" s="20" t="s">
        <v>108</v>
      </c>
      <c r="Q10" s="20" t="s">
        <v>1241</v>
      </c>
      <c r="R10" s="168">
        <v>19</v>
      </c>
      <c r="S10" s="130">
        <v>1520</v>
      </c>
    </row>
    <row r="11" spans="1:19" x14ac:dyDescent="0.2">
      <c r="A11" s="184" t="s">
        <v>1631</v>
      </c>
      <c r="B11" s="91" t="s">
        <v>738</v>
      </c>
      <c r="C11" s="20" t="s">
        <v>735</v>
      </c>
      <c r="D11" s="9"/>
      <c r="E11" s="9"/>
      <c r="F11" s="9"/>
      <c r="G11" s="9"/>
      <c r="H11" s="9"/>
      <c r="I11" s="9"/>
      <c r="J11" s="9"/>
      <c r="K11" s="9"/>
      <c r="L11" s="9"/>
      <c r="M11" s="70">
        <v>2000</v>
      </c>
      <c r="N11" s="9"/>
      <c r="O11" s="9"/>
      <c r="P11" s="20" t="s">
        <v>108</v>
      </c>
      <c r="Q11" s="20" t="s">
        <v>1241</v>
      </c>
      <c r="R11" s="168">
        <v>2.2999999999999998</v>
      </c>
      <c r="S11" s="130">
        <v>4600</v>
      </c>
    </row>
    <row r="12" spans="1:19" x14ac:dyDescent="0.2">
      <c r="A12" s="184" t="s">
        <v>1631</v>
      </c>
      <c r="B12" s="91" t="s">
        <v>739</v>
      </c>
      <c r="C12" s="20" t="s">
        <v>735</v>
      </c>
      <c r="D12" s="9"/>
      <c r="E12" s="9"/>
      <c r="F12" s="9"/>
      <c r="G12" s="9"/>
      <c r="H12" s="9"/>
      <c r="I12" s="9"/>
      <c r="J12" s="9"/>
      <c r="K12" s="9"/>
      <c r="L12" s="9"/>
      <c r="M12" s="70">
        <v>100</v>
      </c>
      <c r="N12" s="9"/>
      <c r="O12" s="9"/>
      <c r="P12" s="20" t="s">
        <v>108</v>
      </c>
      <c r="Q12" s="20" t="s">
        <v>1241</v>
      </c>
      <c r="R12" s="168">
        <v>0.19</v>
      </c>
      <c r="S12" s="130">
        <v>19</v>
      </c>
    </row>
    <row r="13" spans="1:19" x14ac:dyDescent="0.2">
      <c r="A13" s="184" t="s">
        <v>1631</v>
      </c>
      <c r="B13" s="91" t="s">
        <v>740</v>
      </c>
      <c r="C13" s="20" t="s">
        <v>735</v>
      </c>
      <c r="D13" s="9"/>
      <c r="E13" s="9"/>
      <c r="F13" s="9"/>
      <c r="G13" s="9"/>
      <c r="H13" s="9"/>
      <c r="I13" s="9"/>
      <c r="J13" s="9"/>
      <c r="K13" s="9"/>
      <c r="L13" s="9"/>
      <c r="M13" s="70">
        <v>200</v>
      </c>
      <c r="N13" s="9"/>
      <c r="O13" s="9"/>
      <c r="P13" s="20" t="s">
        <v>108</v>
      </c>
      <c r="Q13" s="20" t="s">
        <v>1241</v>
      </c>
      <c r="R13" s="168">
        <v>15.99</v>
      </c>
      <c r="S13" s="130">
        <v>3198</v>
      </c>
    </row>
    <row r="14" spans="1:19" x14ac:dyDescent="0.2">
      <c r="A14" s="184" t="s">
        <v>1631</v>
      </c>
      <c r="B14" s="91" t="s">
        <v>741</v>
      </c>
      <c r="C14" s="20" t="s">
        <v>735</v>
      </c>
      <c r="D14" s="9"/>
      <c r="E14" s="9"/>
      <c r="F14" s="9"/>
      <c r="G14" s="9"/>
      <c r="H14" s="9"/>
      <c r="I14" s="9"/>
      <c r="J14" s="9"/>
      <c r="K14" s="9"/>
      <c r="L14" s="9"/>
      <c r="M14" s="70">
        <v>500</v>
      </c>
      <c r="N14" s="9"/>
      <c r="O14" s="9"/>
      <c r="P14" s="20" t="s">
        <v>108</v>
      </c>
      <c r="Q14" s="20" t="s">
        <v>1241</v>
      </c>
      <c r="R14" s="168">
        <v>11.18</v>
      </c>
      <c r="S14" s="130">
        <v>5590</v>
      </c>
    </row>
    <row r="15" spans="1:19" x14ac:dyDescent="0.2">
      <c r="A15" s="184" t="s">
        <v>1631</v>
      </c>
      <c r="B15" s="91" t="s">
        <v>742</v>
      </c>
      <c r="C15" s="20" t="s">
        <v>735</v>
      </c>
      <c r="D15" s="9"/>
      <c r="E15" s="9"/>
      <c r="F15" s="9"/>
      <c r="G15" s="9"/>
      <c r="H15" s="9"/>
      <c r="I15" s="9"/>
      <c r="J15" s="9"/>
      <c r="K15" s="9"/>
      <c r="L15" s="9"/>
      <c r="M15" s="70">
        <v>10</v>
      </c>
      <c r="N15" s="9"/>
      <c r="O15" s="9"/>
      <c r="P15" s="20" t="s">
        <v>108</v>
      </c>
      <c r="Q15" s="20" t="s">
        <v>1241</v>
      </c>
      <c r="R15" s="168">
        <v>19.3</v>
      </c>
      <c r="S15" s="130">
        <v>193</v>
      </c>
    </row>
    <row r="16" spans="1:19" x14ac:dyDescent="0.2">
      <c r="A16" s="184" t="s">
        <v>1631</v>
      </c>
      <c r="B16" s="91" t="s">
        <v>743</v>
      </c>
      <c r="C16" s="20" t="s">
        <v>735</v>
      </c>
      <c r="D16" s="9"/>
      <c r="E16" s="9"/>
      <c r="F16" s="9"/>
      <c r="G16" s="9"/>
      <c r="H16" s="9"/>
      <c r="I16" s="9"/>
      <c r="J16" s="9"/>
      <c r="K16" s="9"/>
      <c r="L16" s="9"/>
      <c r="M16" s="70">
        <v>500</v>
      </c>
      <c r="N16" s="9"/>
      <c r="O16" s="9"/>
      <c r="P16" s="20" t="s">
        <v>108</v>
      </c>
      <c r="Q16" s="20" t="s">
        <v>1241</v>
      </c>
      <c r="R16" s="168">
        <v>19.3</v>
      </c>
      <c r="S16" s="130">
        <v>9650</v>
      </c>
    </row>
    <row r="17" spans="1:19" x14ac:dyDescent="0.2">
      <c r="A17" s="184" t="s">
        <v>1631</v>
      </c>
      <c r="B17" s="91" t="s">
        <v>744</v>
      </c>
      <c r="C17" s="20" t="s">
        <v>735</v>
      </c>
      <c r="D17" s="9"/>
      <c r="E17" s="9"/>
      <c r="F17" s="9"/>
      <c r="G17" s="9"/>
      <c r="H17" s="9"/>
      <c r="I17" s="9"/>
      <c r="J17" s="9"/>
      <c r="K17" s="9"/>
      <c r="L17" s="9"/>
      <c r="M17" s="70">
        <v>500</v>
      </c>
      <c r="N17" s="9"/>
      <c r="O17" s="9"/>
      <c r="P17" s="20" t="s">
        <v>108</v>
      </c>
      <c r="Q17" s="20" t="s">
        <v>1241</v>
      </c>
      <c r="R17" s="168">
        <v>19.3</v>
      </c>
      <c r="S17" s="130">
        <v>9650</v>
      </c>
    </row>
    <row r="18" spans="1:19" x14ac:dyDescent="0.2">
      <c r="A18" s="184" t="s">
        <v>1631</v>
      </c>
      <c r="B18" s="91" t="s">
        <v>745</v>
      </c>
      <c r="C18" s="20" t="s">
        <v>735</v>
      </c>
      <c r="D18" s="9"/>
      <c r="E18" s="9"/>
      <c r="F18" s="9"/>
      <c r="G18" s="9"/>
      <c r="H18" s="9"/>
      <c r="I18" s="9"/>
      <c r="J18" s="9"/>
      <c r="K18" s="9"/>
      <c r="L18" s="9"/>
      <c r="M18" s="70">
        <v>500</v>
      </c>
      <c r="N18" s="9"/>
      <c r="O18" s="9"/>
      <c r="P18" s="20" t="s">
        <v>108</v>
      </c>
      <c r="Q18" s="20" t="s">
        <v>1241</v>
      </c>
      <c r="R18" s="168">
        <v>19.3</v>
      </c>
      <c r="S18" s="130">
        <v>9650</v>
      </c>
    </row>
    <row r="19" spans="1:19" x14ac:dyDescent="0.2">
      <c r="A19" s="184" t="s">
        <v>1631</v>
      </c>
      <c r="B19" s="91" t="s">
        <v>746</v>
      </c>
      <c r="C19" s="20" t="s">
        <v>735</v>
      </c>
      <c r="D19" s="9"/>
      <c r="E19" s="9"/>
      <c r="F19" s="9"/>
      <c r="G19" s="9"/>
      <c r="H19" s="9"/>
      <c r="I19" s="9"/>
      <c r="J19" s="9"/>
      <c r="K19" s="9"/>
      <c r="L19" s="9"/>
      <c r="M19" s="70">
        <v>500</v>
      </c>
      <c r="N19" s="9"/>
      <c r="O19" s="9"/>
      <c r="P19" s="20" t="s">
        <v>108</v>
      </c>
      <c r="Q19" s="20" t="s">
        <v>1241</v>
      </c>
      <c r="R19" s="168">
        <v>19.3</v>
      </c>
      <c r="S19" s="130">
        <v>9650</v>
      </c>
    </row>
    <row r="20" spans="1:19" x14ac:dyDescent="0.2">
      <c r="A20" s="184" t="s">
        <v>1631</v>
      </c>
      <c r="B20" s="91" t="s">
        <v>747</v>
      </c>
      <c r="C20" s="20" t="s">
        <v>735</v>
      </c>
      <c r="D20" s="9"/>
      <c r="E20" s="9"/>
      <c r="F20" s="9"/>
      <c r="G20" s="9"/>
      <c r="H20" s="9"/>
      <c r="I20" s="9"/>
      <c r="J20" s="9"/>
      <c r="K20" s="9"/>
      <c r="L20" s="9"/>
      <c r="M20" s="70">
        <v>500</v>
      </c>
      <c r="N20" s="9"/>
      <c r="O20" s="9"/>
      <c r="P20" s="20" t="s">
        <v>108</v>
      </c>
      <c r="Q20" s="20" t="s">
        <v>1241</v>
      </c>
      <c r="R20" s="168">
        <v>19.399999999999999</v>
      </c>
      <c r="S20" s="130">
        <v>9700</v>
      </c>
    </row>
    <row r="21" spans="1:19" x14ac:dyDescent="0.2">
      <c r="A21" s="184" t="s">
        <v>1631</v>
      </c>
      <c r="B21" s="91" t="s">
        <v>748</v>
      </c>
      <c r="C21" s="20" t="s">
        <v>735</v>
      </c>
      <c r="D21" s="9"/>
      <c r="E21" s="9"/>
      <c r="F21" s="9"/>
      <c r="G21" s="9"/>
      <c r="H21" s="9"/>
      <c r="I21" s="9"/>
      <c r="J21" s="9"/>
      <c r="K21" s="9"/>
      <c r="L21" s="9"/>
      <c r="M21" s="70">
        <v>100</v>
      </c>
      <c r="N21" s="9"/>
      <c r="O21" s="9"/>
      <c r="P21" s="20" t="s">
        <v>108</v>
      </c>
      <c r="Q21" s="20" t="s">
        <v>1241</v>
      </c>
      <c r="R21" s="168">
        <v>19.399999999999999</v>
      </c>
      <c r="S21" s="130">
        <v>1939.9999999999998</v>
      </c>
    </row>
    <row r="22" spans="1:19" x14ac:dyDescent="0.2">
      <c r="A22" s="184" t="s">
        <v>1631</v>
      </c>
      <c r="B22" s="91" t="s">
        <v>749</v>
      </c>
      <c r="C22" s="20" t="s">
        <v>735</v>
      </c>
      <c r="D22" s="9"/>
      <c r="E22" s="9"/>
      <c r="F22" s="9"/>
      <c r="G22" s="9"/>
      <c r="H22" s="9"/>
      <c r="I22" s="9"/>
      <c r="J22" s="9"/>
      <c r="K22" s="9"/>
      <c r="L22" s="9"/>
      <c r="M22" s="70">
        <v>50</v>
      </c>
      <c r="N22" s="9"/>
      <c r="O22" s="9"/>
      <c r="P22" s="20" t="s">
        <v>108</v>
      </c>
      <c r="Q22" s="20" t="s">
        <v>1241</v>
      </c>
      <c r="R22" s="168">
        <v>7.12</v>
      </c>
      <c r="S22" s="130">
        <v>356</v>
      </c>
    </row>
    <row r="23" spans="1:19" x14ac:dyDescent="0.2">
      <c r="A23" s="184" t="s">
        <v>1631</v>
      </c>
      <c r="B23" s="91" t="s">
        <v>750</v>
      </c>
      <c r="C23" s="20" t="s">
        <v>735</v>
      </c>
      <c r="D23" s="9"/>
      <c r="E23" s="9"/>
      <c r="F23" s="9"/>
      <c r="G23" s="9"/>
      <c r="H23" s="9"/>
      <c r="I23" s="9"/>
      <c r="J23" s="9"/>
      <c r="K23" s="9"/>
      <c r="L23" s="9"/>
      <c r="M23" s="70">
        <v>1030</v>
      </c>
      <c r="N23" s="9"/>
      <c r="O23" s="9"/>
      <c r="P23" s="20" t="s">
        <v>108</v>
      </c>
      <c r="Q23" s="20" t="s">
        <v>1241</v>
      </c>
      <c r="R23" s="168">
        <v>7.99</v>
      </c>
      <c r="S23" s="130">
        <v>8229.7000000000007</v>
      </c>
    </row>
    <row r="24" spans="1:19" x14ac:dyDescent="0.2">
      <c r="A24" s="184" t="s">
        <v>1631</v>
      </c>
      <c r="B24" s="91" t="s">
        <v>751</v>
      </c>
      <c r="C24" s="20" t="s">
        <v>735</v>
      </c>
      <c r="D24" s="9"/>
      <c r="E24" s="9"/>
      <c r="F24" s="9"/>
      <c r="G24" s="9"/>
      <c r="H24" s="9"/>
      <c r="I24" s="9"/>
      <c r="J24" s="9"/>
      <c r="K24" s="9"/>
      <c r="L24" s="9"/>
      <c r="M24" s="70">
        <v>1000</v>
      </c>
      <c r="N24" s="9"/>
      <c r="O24" s="9"/>
      <c r="P24" s="20" t="s">
        <v>108</v>
      </c>
      <c r="Q24" s="20" t="s">
        <v>1241</v>
      </c>
      <c r="R24" s="168">
        <v>11.61</v>
      </c>
      <c r="S24" s="130">
        <v>11610</v>
      </c>
    </row>
    <row r="25" spans="1:19" x14ac:dyDescent="0.2">
      <c r="A25" s="184" t="s">
        <v>1631</v>
      </c>
      <c r="B25" s="91" t="s">
        <v>752</v>
      </c>
      <c r="C25" s="20" t="s">
        <v>735</v>
      </c>
      <c r="D25" s="9"/>
      <c r="E25" s="9"/>
      <c r="F25" s="9"/>
      <c r="G25" s="9"/>
      <c r="H25" s="9"/>
      <c r="I25" s="9"/>
      <c r="J25" s="9"/>
      <c r="K25" s="9"/>
      <c r="L25" s="9"/>
      <c r="M25" s="70">
        <v>200</v>
      </c>
      <c r="N25" s="9"/>
      <c r="O25" s="9"/>
      <c r="P25" s="20" t="s">
        <v>108</v>
      </c>
      <c r="Q25" s="20" t="s">
        <v>1241</v>
      </c>
      <c r="R25" s="168">
        <v>12.14</v>
      </c>
      <c r="S25" s="130">
        <v>2428</v>
      </c>
    </row>
    <row r="26" spans="1:19" x14ac:dyDescent="0.2">
      <c r="A26" s="184" t="s">
        <v>1631</v>
      </c>
      <c r="B26" s="91" t="s">
        <v>753</v>
      </c>
      <c r="C26" s="20" t="s">
        <v>735</v>
      </c>
      <c r="D26" s="9"/>
      <c r="E26" s="9"/>
      <c r="F26" s="9"/>
      <c r="G26" s="9"/>
      <c r="H26" s="9"/>
      <c r="I26" s="9"/>
      <c r="J26" s="9"/>
      <c r="K26" s="9"/>
      <c r="L26" s="9"/>
      <c r="M26" s="70">
        <v>200</v>
      </c>
      <c r="N26" s="9"/>
      <c r="O26" s="9"/>
      <c r="P26" s="20" t="s">
        <v>108</v>
      </c>
      <c r="Q26" s="20" t="s">
        <v>1241</v>
      </c>
      <c r="R26" s="168">
        <v>2.94</v>
      </c>
      <c r="S26" s="130">
        <v>588</v>
      </c>
    </row>
    <row r="27" spans="1:19" x14ac:dyDescent="0.2">
      <c r="A27" s="184" t="s">
        <v>1631</v>
      </c>
      <c r="B27" s="91" t="s">
        <v>754</v>
      </c>
      <c r="C27" s="20" t="s">
        <v>735</v>
      </c>
      <c r="D27" s="9"/>
      <c r="E27" s="9"/>
      <c r="F27" s="9"/>
      <c r="G27" s="9"/>
      <c r="H27" s="9"/>
      <c r="I27" s="9"/>
      <c r="J27" s="9"/>
      <c r="K27" s="9"/>
      <c r="L27" s="9"/>
      <c r="M27" s="70">
        <v>200</v>
      </c>
      <c r="N27" s="9"/>
      <c r="O27" s="9"/>
      <c r="P27" s="20" t="s">
        <v>108</v>
      </c>
      <c r="Q27" s="20" t="s">
        <v>1241</v>
      </c>
      <c r="R27" s="168">
        <v>2.94</v>
      </c>
      <c r="S27" s="130">
        <v>588</v>
      </c>
    </row>
    <row r="28" spans="1:19" x14ac:dyDescent="0.2">
      <c r="A28" s="184" t="s">
        <v>1631</v>
      </c>
      <c r="B28" s="91" t="s">
        <v>755</v>
      </c>
      <c r="C28" s="20" t="s">
        <v>735</v>
      </c>
      <c r="D28" s="9"/>
      <c r="E28" s="9"/>
      <c r="F28" s="9"/>
      <c r="G28" s="9"/>
      <c r="H28" s="9"/>
      <c r="I28" s="9"/>
      <c r="J28" s="9"/>
      <c r="K28" s="9"/>
      <c r="L28" s="9"/>
      <c r="M28" s="70">
        <v>20</v>
      </c>
      <c r="N28" s="9"/>
      <c r="O28" s="9"/>
      <c r="P28" s="20" t="s">
        <v>108</v>
      </c>
      <c r="Q28" s="20" t="s">
        <v>1241</v>
      </c>
      <c r="R28" s="109">
        <v>2.7</v>
      </c>
      <c r="S28" s="130">
        <v>54</v>
      </c>
    </row>
    <row r="29" spans="1:19" x14ac:dyDescent="0.2">
      <c r="A29" s="184" t="s">
        <v>1631</v>
      </c>
      <c r="B29" s="91" t="s">
        <v>756</v>
      </c>
      <c r="C29" s="20" t="s">
        <v>735</v>
      </c>
      <c r="D29" s="9"/>
      <c r="E29" s="9"/>
      <c r="F29" s="9"/>
      <c r="G29" s="9"/>
      <c r="H29" s="9"/>
      <c r="I29" s="9"/>
      <c r="J29" s="9"/>
      <c r="K29" s="9"/>
      <c r="L29" s="9"/>
      <c r="M29" s="70">
        <v>500</v>
      </c>
      <c r="N29" s="9"/>
      <c r="O29" s="9"/>
      <c r="P29" s="20" t="s">
        <v>108</v>
      </c>
      <c r="Q29" s="20" t="s">
        <v>1241</v>
      </c>
      <c r="R29" s="168">
        <v>0.85</v>
      </c>
      <c r="S29" s="130">
        <v>425</v>
      </c>
    </row>
    <row r="30" spans="1:19" x14ac:dyDescent="0.2">
      <c r="A30" s="184" t="s">
        <v>1631</v>
      </c>
      <c r="B30" s="91" t="s">
        <v>757</v>
      </c>
      <c r="C30" s="20" t="s">
        <v>735</v>
      </c>
      <c r="D30" s="9"/>
      <c r="E30" s="9"/>
      <c r="F30" s="9"/>
      <c r="G30" s="9"/>
      <c r="H30" s="9"/>
      <c r="I30" s="9"/>
      <c r="J30" s="9"/>
      <c r="K30" s="9"/>
      <c r="L30" s="9"/>
      <c r="M30" s="70">
        <v>100000</v>
      </c>
      <c r="N30" s="9"/>
      <c r="O30" s="9"/>
      <c r="P30" s="20" t="s">
        <v>108</v>
      </c>
      <c r="Q30" s="20" t="s">
        <v>1241</v>
      </c>
      <c r="R30" s="168">
        <v>0.75</v>
      </c>
      <c r="S30" s="130">
        <v>75000</v>
      </c>
    </row>
    <row r="31" spans="1:19" x14ac:dyDescent="0.2">
      <c r="A31" s="184" t="s">
        <v>1631</v>
      </c>
      <c r="B31" s="91" t="s">
        <v>758</v>
      </c>
      <c r="C31" s="20" t="s">
        <v>735</v>
      </c>
      <c r="D31" s="9"/>
      <c r="E31" s="9"/>
      <c r="F31" s="9"/>
      <c r="G31" s="9"/>
      <c r="H31" s="9"/>
      <c r="I31" s="9"/>
      <c r="J31" s="9"/>
      <c r="K31" s="9"/>
      <c r="L31" s="9"/>
      <c r="M31" s="70">
        <v>1000</v>
      </c>
      <c r="N31" s="9"/>
      <c r="O31" s="9"/>
      <c r="P31" s="20" t="s">
        <v>108</v>
      </c>
      <c r="Q31" s="20" t="s">
        <v>1241</v>
      </c>
      <c r="R31" s="168">
        <v>14.9</v>
      </c>
      <c r="S31" s="130">
        <v>14900</v>
      </c>
    </row>
    <row r="32" spans="1:19" x14ac:dyDescent="0.2">
      <c r="A32" s="184" t="s">
        <v>1631</v>
      </c>
      <c r="B32" s="91" t="s">
        <v>759</v>
      </c>
      <c r="C32" s="20" t="s">
        <v>735</v>
      </c>
      <c r="D32" s="9"/>
      <c r="E32" s="9"/>
      <c r="F32" s="9"/>
      <c r="G32" s="9"/>
      <c r="H32" s="9"/>
      <c r="I32" s="9"/>
      <c r="J32" s="9"/>
      <c r="K32" s="9"/>
      <c r="L32" s="9"/>
      <c r="M32" s="70">
        <v>1000</v>
      </c>
      <c r="N32" s="9"/>
      <c r="O32" s="9"/>
      <c r="P32" s="20" t="s">
        <v>108</v>
      </c>
      <c r="Q32" s="20" t="s">
        <v>1241</v>
      </c>
      <c r="R32" s="168">
        <v>29</v>
      </c>
      <c r="S32" s="130">
        <v>29000</v>
      </c>
    </row>
    <row r="33" spans="1:19" x14ac:dyDescent="0.2">
      <c r="A33" s="184" t="s">
        <v>1631</v>
      </c>
      <c r="B33" s="91" t="s">
        <v>760</v>
      </c>
      <c r="C33" s="20" t="s">
        <v>735</v>
      </c>
      <c r="D33" s="9"/>
      <c r="E33" s="9"/>
      <c r="F33" s="9"/>
      <c r="G33" s="9"/>
      <c r="H33" s="9"/>
      <c r="I33" s="9"/>
      <c r="J33" s="9"/>
      <c r="K33" s="9"/>
      <c r="L33" s="9"/>
      <c r="M33" s="70">
        <v>1000</v>
      </c>
      <c r="N33" s="9"/>
      <c r="O33" s="9"/>
      <c r="P33" s="20" t="s">
        <v>108</v>
      </c>
      <c r="Q33" s="20" t="s">
        <v>1241</v>
      </c>
      <c r="R33" s="168">
        <v>29.9</v>
      </c>
      <c r="S33" s="130">
        <v>29900</v>
      </c>
    </row>
    <row r="34" spans="1:19" x14ac:dyDescent="0.2">
      <c r="A34" s="184" t="s">
        <v>1631</v>
      </c>
      <c r="B34" s="91" t="s">
        <v>761</v>
      </c>
      <c r="C34" s="20" t="s">
        <v>735</v>
      </c>
      <c r="D34" s="9"/>
      <c r="E34" s="9"/>
      <c r="F34" s="9"/>
      <c r="G34" s="9"/>
      <c r="H34" s="9"/>
      <c r="I34" s="9"/>
      <c r="J34" s="9"/>
      <c r="K34" s="9"/>
      <c r="L34" s="9"/>
      <c r="M34" s="70">
        <v>10</v>
      </c>
      <c r="N34" s="9"/>
      <c r="O34" s="9"/>
      <c r="P34" s="20" t="s">
        <v>108</v>
      </c>
      <c r="Q34" s="20" t="s">
        <v>1241</v>
      </c>
      <c r="R34" s="168">
        <v>1.1599999999999999</v>
      </c>
      <c r="S34" s="130">
        <v>11.6</v>
      </c>
    </row>
    <row r="35" spans="1:19" x14ac:dyDescent="0.2">
      <c r="A35" s="184" t="s">
        <v>1631</v>
      </c>
      <c r="B35" s="91" t="s">
        <v>762</v>
      </c>
      <c r="C35" s="20" t="s">
        <v>735</v>
      </c>
      <c r="D35" s="9"/>
      <c r="E35" s="9"/>
      <c r="F35" s="9"/>
      <c r="G35" s="9"/>
      <c r="H35" s="9"/>
      <c r="I35" s="9"/>
      <c r="J35" s="9"/>
      <c r="K35" s="9"/>
      <c r="L35" s="9"/>
      <c r="M35" s="70">
        <v>250</v>
      </c>
      <c r="N35" s="9"/>
      <c r="O35" s="9"/>
      <c r="P35" s="20" t="s">
        <v>108</v>
      </c>
      <c r="Q35" s="20" t="s">
        <v>1241</v>
      </c>
      <c r="R35" s="168">
        <v>11.39</v>
      </c>
      <c r="S35" s="130">
        <v>2847.5</v>
      </c>
    </row>
    <row r="36" spans="1:19" x14ac:dyDescent="0.2">
      <c r="A36" s="184" t="s">
        <v>1631</v>
      </c>
      <c r="B36" s="91" t="s">
        <v>763</v>
      </c>
      <c r="C36" s="20" t="s">
        <v>735</v>
      </c>
      <c r="D36" s="9"/>
      <c r="E36" s="9"/>
      <c r="F36" s="9"/>
      <c r="G36" s="9"/>
      <c r="H36" s="9"/>
      <c r="I36" s="9"/>
      <c r="J36" s="9"/>
      <c r="K36" s="9"/>
      <c r="L36" s="9"/>
      <c r="M36" s="70">
        <v>10</v>
      </c>
      <c r="N36" s="9"/>
      <c r="O36" s="9"/>
      <c r="P36" s="20" t="s">
        <v>108</v>
      </c>
      <c r="Q36" s="20" t="s">
        <v>1241</v>
      </c>
      <c r="R36" s="168">
        <v>102</v>
      </c>
      <c r="S36" s="130">
        <v>1020</v>
      </c>
    </row>
    <row r="37" spans="1:19" x14ac:dyDescent="0.2">
      <c r="A37" s="184" t="s">
        <v>1631</v>
      </c>
      <c r="B37" s="91" t="s">
        <v>764</v>
      </c>
      <c r="C37" s="20" t="s">
        <v>735</v>
      </c>
      <c r="D37" s="9"/>
      <c r="E37" s="9"/>
      <c r="F37" s="9"/>
      <c r="G37" s="9"/>
      <c r="H37" s="9"/>
      <c r="I37" s="9"/>
      <c r="J37" s="9"/>
      <c r="K37" s="9"/>
      <c r="L37" s="9"/>
      <c r="M37" s="70">
        <v>10</v>
      </c>
      <c r="N37" s="9"/>
      <c r="O37" s="9"/>
      <c r="P37" s="20" t="s">
        <v>108</v>
      </c>
      <c r="Q37" s="20" t="s">
        <v>1241</v>
      </c>
      <c r="R37" s="168">
        <v>102</v>
      </c>
      <c r="S37" s="130">
        <v>1020</v>
      </c>
    </row>
    <row r="38" spans="1:19" x14ac:dyDescent="0.2">
      <c r="A38" s="184" t="s">
        <v>1631</v>
      </c>
      <c r="B38" s="91" t="s">
        <v>765</v>
      </c>
      <c r="C38" s="20" t="s">
        <v>735</v>
      </c>
      <c r="D38" s="9"/>
      <c r="E38" s="9"/>
      <c r="F38" s="9"/>
      <c r="G38" s="9"/>
      <c r="H38" s="9"/>
      <c r="I38" s="9"/>
      <c r="J38" s="9"/>
      <c r="K38" s="9"/>
      <c r="L38" s="9"/>
      <c r="M38" s="70">
        <v>10</v>
      </c>
      <c r="N38" s="9"/>
      <c r="O38" s="9"/>
      <c r="P38" s="20" t="s">
        <v>108</v>
      </c>
      <c r="Q38" s="20" t="s">
        <v>1241</v>
      </c>
      <c r="R38" s="168">
        <v>102</v>
      </c>
      <c r="S38" s="130">
        <v>1020</v>
      </c>
    </row>
    <row r="39" spans="1:19" x14ac:dyDescent="0.2">
      <c r="A39" s="184" t="s">
        <v>1631</v>
      </c>
      <c r="B39" s="91" t="s">
        <v>766</v>
      </c>
      <c r="C39" s="20" t="s">
        <v>735</v>
      </c>
      <c r="D39" s="9"/>
      <c r="E39" s="9"/>
      <c r="F39" s="9"/>
      <c r="G39" s="9"/>
      <c r="H39" s="9"/>
      <c r="I39" s="9"/>
      <c r="J39" s="9"/>
      <c r="K39" s="9"/>
      <c r="L39" s="9"/>
      <c r="M39" s="70">
        <v>10</v>
      </c>
      <c r="N39" s="9"/>
      <c r="O39" s="9"/>
      <c r="P39" s="20" t="s">
        <v>108</v>
      </c>
      <c r="Q39" s="20" t="s">
        <v>1241</v>
      </c>
      <c r="R39" s="168">
        <v>37</v>
      </c>
      <c r="S39" s="130">
        <v>370</v>
      </c>
    </row>
    <row r="40" spans="1:19" x14ac:dyDescent="0.2">
      <c r="A40" s="184" t="s">
        <v>1631</v>
      </c>
      <c r="B40" s="91" t="s">
        <v>767</v>
      </c>
      <c r="C40" s="20" t="s">
        <v>735</v>
      </c>
      <c r="D40" s="9"/>
      <c r="E40" s="9"/>
      <c r="F40" s="9"/>
      <c r="G40" s="9"/>
      <c r="H40" s="9"/>
      <c r="I40" s="9"/>
      <c r="J40" s="9"/>
      <c r="K40" s="9"/>
      <c r="L40" s="9"/>
      <c r="M40" s="70">
        <v>10</v>
      </c>
      <c r="N40" s="9"/>
      <c r="O40" s="9"/>
      <c r="P40" s="20" t="s">
        <v>108</v>
      </c>
      <c r="Q40" s="20" t="s">
        <v>1241</v>
      </c>
      <c r="R40" s="168">
        <v>19.79</v>
      </c>
      <c r="S40" s="130">
        <v>197.89999999999998</v>
      </c>
    </row>
    <row r="41" spans="1:19" x14ac:dyDescent="0.2">
      <c r="A41" s="184" t="s">
        <v>1631</v>
      </c>
      <c r="B41" s="91" t="s">
        <v>768</v>
      </c>
      <c r="C41" s="20" t="s">
        <v>735</v>
      </c>
      <c r="D41" s="9"/>
      <c r="E41" s="9"/>
      <c r="F41" s="9"/>
      <c r="G41" s="9"/>
      <c r="H41" s="9"/>
      <c r="I41" s="9"/>
      <c r="J41" s="9"/>
      <c r="K41" s="9"/>
      <c r="L41" s="9"/>
      <c r="M41" s="70">
        <v>20</v>
      </c>
      <c r="N41" s="9"/>
      <c r="O41" s="9"/>
      <c r="P41" s="20" t="s">
        <v>108</v>
      </c>
      <c r="Q41" s="20" t="s">
        <v>1241</v>
      </c>
      <c r="R41" s="168">
        <v>21.5</v>
      </c>
      <c r="S41" s="130">
        <v>430</v>
      </c>
    </row>
    <row r="42" spans="1:19" x14ac:dyDescent="0.2">
      <c r="A42" s="184" t="s">
        <v>1631</v>
      </c>
      <c r="B42" s="91" t="s">
        <v>769</v>
      </c>
      <c r="C42" s="20" t="s">
        <v>735</v>
      </c>
      <c r="D42" s="9"/>
      <c r="E42" s="9"/>
      <c r="F42" s="9"/>
      <c r="G42" s="9"/>
      <c r="H42" s="9"/>
      <c r="I42" s="9"/>
      <c r="J42" s="9"/>
      <c r="K42" s="9"/>
      <c r="L42" s="9"/>
      <c r="M42" s="70">
        <v>5</v>
      </c>
      <c r="N42" s="9"/>
      <c r="O42" s="9"/>
      <c r="P42" s="20" t="s">
        <v>108</v>
      </c>
      <c r="Q42" s="20" t="s">
        <v>1241</v>
      </c>
      <c r="R42" s="168">
        <v>4.3</v>
      </c>
      <c r="S42" s="130">
        <v>21.5</v>
      </c>
    </row>
    <row r="43" spans="1:19" x14ac:dyDescent="0.2">
      <c r="A43" s="184" t="s">
        <v>1631</v>
      </c>
      <c r="B43" s="91" t="s">
        <v>770</v>
      </c>
      <c r="C43" s="20" t="s">
        <v>735</v>
      </c>
      <c r="D43" s="9"/>
      <c r="E43" s="9"/>
      <c r="F43" s="9"/>
      <c r="G43" s="9"/>
      <c r="H43" s="9"/>
      <c r="I43" s="9"/>
      <c r="J43" s="9"/>
      <c r="K43" s="9"/>
      <c r="L43" s="9"/>
      <c r="M43" s="70">
        <v>17</v>
      </c>
      <c r="N43" s="9"/>
      <c r="O43" s="9"/>
      <c r="P43" s="20" t="s">
        <v>108</v>
      </c>
      <c r="Q43" s="20" t="s">
        <v>1241</v>
      </c>
      <c r="R43" s="168">
        <v>37.9</v>
      </c>
      <c r="S43" s="130">
        <v>644.29999999999995</v>
      </c>
    </row>
    <row r="44" spans="1:19" x14ac:dyDescent="0.2">
      <c r="A44" s="184" t="s">
        <v>1631</v>
      </c>
      <c r="B44" s="91" t="s">
        <v>771</v>
      </c>
      <c r="C44" s="20" t="s">
        <v>735</v>
      </c>
      <c r="D44" s="9"/>
      <c r="E44" s="9"/>
      <c r="F44" s="9"/>
      <c r="G44" s="9"/>
      <c r="H44" s="9"/>
      <c r="I44" s="9"/>
      <c r="J44" s="9"/>
      <c r="K44" s="9"/>
      <c r="L44" s="9"/>
      <c r="M44" s="70">
        <v>50</v>
      </c>
      <c r="N44" s="9"/>
      <c r="O44" s="9"/>
      <c r="P44" s="20" t="s">
        <v>108</v>
      </c>
      <c r="Q44" s="20" t="s">
        <v>1241</v>
      </c>
      <c r="R44" s="168">
        <v>6.53</v>
      </c>
      <c r="S44" s="130">
        <v>326.5</v>
      </c>
    </row>
    <row r="45" spans="1:19" x14ac:dyDescent="0.2">
      <c r="A45" s="184" t="s">
        <v>1631</v>
      </c>
      <c r="B45" s="91" t="s">
        <v>772</v>
      </c>
      <c r="C45" s="20" t="s">
        <v>735</v>
      </c>
      <c r="D45" s="9"/>
      <c r="E45" s="9"/>
      <c r="F45" s="9"/>
      <c r="G45" s="9"/>
      <c r="H45" s="9"/>
      <c r="I45" s="9"/>
      <c r="J45" s="9"/>
      <c r="K45" s="9"/>
      <c r="L45" s="9"/>
      <c r="M45" s="70">
        <v>1050</v>
      </c>
      <c r="N45" s="9"/>
      <c r="O45" s="9"/>
      <c r="P45" s="20" t="s">
        <v>108</v>
      </c>
      <c r="Q45" s="20" t="s">
        <v>1241</v>
      </c>
      <c r="R45" s="168">
        <v>19.899999999999999</v>
      </c>
      <c r="S45" s="130">
        <v>20895</v>
      </c>
    </row>
    <row r="46" spans="1:19" x14ac:dyDescent="0.2">
      <c r="A46" s="184" t="s">
        <v>1631</v>
      </c>
      <c r="B46" s="91" t="s">
        <v>773</v>
      </c>
      <c r="C46" s="20" t="s">
        <v>735</v>
      </c>
      <c r="D46" s="9"/>
      <c r="E46" s="9"/>
      <c r="F46" s="9"/>
      <c r="G46" s="9"/>
      <c r="H46" s="9"/>
      <c r="I46" s="9"/>
      <c r="J46" s="9"/>
      <c r="K46" s="9"/>
      <c r="L46" s="9"/>
      <c r="M46" s="70">
        <v>100</v>
      </c>
      <c r="N46" s="9"/>
      <c r="O46" s="9"/>
      <c r="P46" s="20" t="s">
        <v>108</v>
      </c>
      <c r="Q46" s="20" t="s">
        <v>1241</v>
      </c>
      <c r="R46" s="168">
        <v>3.36</v>
      </c>
      <c r="S46" s="130">
        <v>336</v>
      </c>
    </row>
    <row r="47" spans="1:19" x14ac:dyDescent="0.2">
      <c r="A47" s="184" t="s">
        <v>1631</v>
      </c>
      <c r="B47" s="91" t="s">
        <v>774</v>
      </c>
      <c r="C47" s="20" t="s">
        <v>735</v>
      </c>
      <c r="D47" s="9"/>
      <c r="E47" s="9"/>
      <c r="F47" s="9"/>
      <c r="G47" s="9"/>
      <c r="H47" s="9"/>
      <c r="I47" s="9"/>
      <c r="J47" s="9"/>
      <c r="K47" s="9"/>
      <c r="L47" s="9"/>
      <c r="M47" s="70">
        <v>50</v>
      </c>
      <c r="N47" s="9"/>
      <c r="O47" s="9"/>
      <c r="P47" s="20" t="s">
        <v>108</v>
      </c>
      <c r="Q47" s="20" t="s">
        <v>1241</v>
      </c>
      <c r="R47" s="168">
        <v>0.67</v>
      </c>
      <c r="S47" s="130">
        <v>33.5</v>
      </c>
    </row>
    <row r="48" spans="1:19" x14ac:dyDescent="0.2">
      <c r="A48" s="184" t="s">
        <v>1631</v>
      </c>
      <c r="B48" s="91" t="s">
        <v>775</v>
      </c>
      <c r="C48" s="20" t="s">
        <v>735</v>
      </c>
      <c r="D48" s="9"/>
      <c r="E48" s="9"/>
      <c r="F48" s="9"/>
      <c r="G48" s="9"/>
      <c r="H48" s="9"/>
      <c r="I48" s="9"/>
      <c r="J48" s="9"/>
      <c r="K48" s="9"/>
      <c r="L48" s="9"/>
      <c r="M48" s="70">
        <v>50</v>
      </c>
      <c r="N48" s="9"/>
      <c r="O48" s="9"/>
      <c r="P48" s="20" t="s">
        <v>108</v>
      </c>
      <c r="Q48" s="20" t="s">
        <v>1241</v>
      </c>
      <c r="R48" s="168">
        <v>0.67</v>
      </c>
      <c r="S48" s="130">
        <v>33.5</v>
      </c>
    </row>
    <row r="49" spans="1:19" x14ac:dyDescent="0.2">
      <c r="A49" s="184" t="s">
        <v>1631</v>
      </c>
      <c r="B49" s="105" t="s">
        <v>776</v>
      </c>
      <c r="C49" s="20" t="s">
        <v>735</v>
      </c>
      <c r="D49" s="50"/>
      <c r="E49" s="50"/>
      <c r="F49" s="50"/>
      <c r="G49" s="50"/>
      <c r="H49" s="50"/>
      <c r="I49" s="50"/>
      <c r="J49" s="50"/>
      <c r="K49" s="50"/>
      <c r="L49" s="50"/>
      <c r="M49" s="106">
        <v>50</v>
      </c>
      <c r="N49" s="104"/>
      <c r="O49" s="104"/>
      <c r="P49" s="20" t="s">
        <v>108</v>
      </c>
      <c r="Q49" s="20" t="s">
        <v>1241</v>
      </c>
      <c r="R49" s="169">
        <v>0.67</v>
      </c>
      <c r="S49" s="130">
        <f>M49*R49</f>
        <v>33.5</v>
      </c>
    </row>
    <row r="50" spans="1:19" x14ac:dyDescent="0.2">
      <c r="A50" s="184" t="s">
        <v>1631</v>
      </c>
      <c r="B50" s="91" t="s">
        <v>777</v>
      </c>
      <c r="C50" s="20" t="s">
        <v>735</v>
      </c>
      <c r="D50" s="9"/>
      <c r="E50" s="9"/>
      <c r="F50" s="9"/>
      <c r="G50" s="9"/>
      <c r="H50" s="9"/>
      <c r="I50" s="9"/>
      <c r="J50" s="9"/>
      <c r="K50" s="9"/>
      <c r="L50" s="9"/>
      <c r="M50" s="70">
        <v>50</v>
      </c>
      <c r="N50" s="9"/>
      <c r="O50" s="9"/>
      <c r="P50" s="20" t="s">
        <v>108</v>
      </c>
      <c r="Q50" s="20" t="s">
        <v>1241</v>
      </c>
      <c r="R50" s="168">
        <v>0.67</v>
      </c>
      <c r="S50" s="130">
        <v>33.5</v>
      </c>
    </row>
    <row r="51" spans="1:19" x14ac:dyDescent="0.2">
      <c r="A51" s="184" t="s">
        <v>1631</v>
      </c>
      <c r="B51" s="91" t="s">
        <v>778</v>
      </c>
      <c r="C51" s="20" t="s">
        <v>735</v>
      </c>
      <c r="D51" s="9"/>
      <c r="E51" s="9"/>
      <c r="F51" s="9"/>
      <c r="G51" s="9"/>
      <c r="H51" s="9"/>
      <c r="I51" s="9"/>
      <c r="J51" s="9"/>
      <c r="K51" s="9"/>
      <c r="L51" s="9"/>
      <c r="M51" s="70">
        <v>50</v>
      </c>
      <c r="N51" s="9"/>
      <c r="O51" s="9"/>
      <c r="P51" s="20" t="s">
        <v>108</v>
      </c>
      <c r="Q51" s="20" t="s">
        <v>1241</v>
      </c>
      <c r="R51" s="168">
        <v>0.67</v>
      </c>
      <c r="S51" s="130">
        <v>33.5</v>
      </c>
    </row>
    <row r="52" spans="1:19" x14ac:dyDescent="0.2">
      <c r="A52" s="184" t="s">
        <v>1631</v>
      </c>
      <c r="B52" s="91" t="s">
        <v>779</v>
      </c>
      <c r="C52" s="20" t="s">
        <v>735</v>
      </c>
      <c r="D52" s="9"/>
      <c r="E52" s="9"/>
      <c r="F52" s="9"/>
      <c r="G52" s="9"/>
      <c r="H52" s="9"/>
      <c r="I52" s="9"/>
      <c r="J52" s="9"/>
      <c r="K52" s="9"/>
      <c r="L52" s="9"/>
      <c r="M52" s="70">
        <v>200</v>
      </c>
      <c r="N52" s="9"/>
      <c r="O52" s="9"/>
      <c r="P52" s="20" t="s">
        <v>108</v>
      </c>
      <c r="Q52" s="20" t="s">
        <v>1241</v>
      </c>
      <c r="R52" s="168">
        <v>0.67</v>
      </c>
      <c r="S52" s="130">
        <v>134</v>
      </c>
    </row>
    <row r="53" spans="1:19" x14ac:dyDescent="0.2">
      <c r="A53" s="184" t="s">
        <v>1631</v>
      </c>
      <c r="B53" s="91" t="s">
        <v>780</v>
      </c>
      <c r="C53" s="20" t="s">
        <v>735</v>
      </c>
      <c r="D53" s="9"/>
      <c r="E53" s="9"/>
      <c r="F53" s="9"/>
      <c r="G53" s="9"/>
      <c r="H53" s="9"/>
      <c r="I53" s="9"/>
      <c r="J53" s="9"/>
      <c r="K53" s="9"/>
      <c r="L53" s="9"/>
      <c r="M53" s="70">
        <v>200</v>
      </c>
      <c r="N53" s="9"/>
      <c r="O53" s="9"/>
      <c r="P53" s="20" t="s">
        <v>108</v>
      </c>
      <c r="Q53" s="20" t="s">
        <v>1241</v>
      </c>
      <c r="R53" s="168">
        <v>0.67</v>
      </c>
      <c r="S53" s="130">
        <v>134</v>
      </c>
    </row>
    <row r="54" spans="1:19" x14ac:dyDescent="0.2">
      <c r="A54" s="184" t="s">
        <v>1631</v>
      </c>
      <c r="B54" s="91" t="s">
        <v>781</v>
      </c>
      <c r="C54" s="20" t="s">
        <v>735</v>
      </c>
      <c r="D54" s="9"/>
      <c r="E54" s="9"/>
      <c r="F54" s="9"/>
      <c r="G54" s="9"/>
      <c r="H54" s="9"/>
      <c r="I54" s="9"/>
      <c r="J54" s="9"/>
      <c r="K54" s="9"/>
      <c r="L54" s="9"/>
      <c r="M54" s="70">
        <v>500</v>
      </c>
      <c r="N54" s="9"/>
      <c r="O54" s="9"/>
      <c r="P54" s="20" t="s">
        <v>108</v>
      </c>
      <c r="Q54" s="20" t="s">
        <v>1241</v>
      </c>
      <c r="R54" s="168">
        <v>0.67</v>
      </c>
      <c r="S54" s="130">
        <v>335</v>
      </c>
    </row>
    <row r="55" spans="1:19" x14ac:dyDescent="0.2">
      <c r="A55" s="184" t="s">
        <v>1631</v>
      </c>
      <c r="B55" s="91" t="s">
        <v>782</v>
      </c>
      <c r="C55" s="20" t="s">
        <v>735</v>
      </c>
      <c r="D55" s="9"/>
      <c r="E55" s="9"/>
      <c r="F55" s="9"/>
      <c r="G55" s="9"/>
      <c r="H55" s="9"/>
      <c r="I55" s="9"/>
      <c r="J55" s="9"/>
      <c r="K55" s="9"/>
      <c r="L55" s="9"/>
      <c r="M55" s="70">
        <v>800</v>
      </c>
      <c r="N55" s="9"/>
      <c r="O55" s="9"/>
      <c r="P55" s="20" t="s">
        <v>108</v>
      </c>
      <c r="Q55" s="20" t="s">
        <v>1241</v>
      </c>
      <c r="R55" s="168">
        <v>0.67</v>
      </c>
      <c r="S55" s="130">
        <v>536</v>
      </c>
    </row>
    <row r="56" spans="1:19" x14ac:dyDescent="0.2">
      <c r="A56" s="184" t="s">
        <v>1631</v>
      </c>
      <c r="B56" s="91" t="s">
        <v>783</v>
      </c>
      <c r="C56" s="20" t="s">
        <v>735</v>
      </c>
      <c r="D56" s="9"/>
      <c r="E56" s="9"/>
      <c r="F56" s="9"/>
      <c r="G56" s="9"/>
      <c r="H56" s="9"/>
      <c r="I56" s="9"/>
      <c r="J56" s="9"/>
      <c r="K56" s="9"/>
      <c r="L56" s="9"/>
      <c r="M56" s="70">
        <v>2000</v>
      </c>
      <c r="N56" s="9"/>
      <c r="O56" s="9"/>
      <c r="P56" s="20" t="s">
        <v>108</v>
      </c>
      <c r="Q56" s="20" t="s">
        <v>1241</v>
      </c>
      <c r="R56" s="168">
        <v>0.67</v>
      </c>
      <c r="S56" s="130">
        <v>1340</v>
      </c>
    </row>
    <row r="57" spans="1:19" x14ac:dyDescent="0.2">
      <c r="A57" s="184" t="s">
        <v>1631</v>
      </c>
      <c r="B57" s="91" t="s">
        <v>784</v>
      </c>
      <c r="C57" s="20" t="s">
        <v>735</v>
      </c>
      <c r="D57" s="9"/>
      <c r="E57" s="9"/>
      <c r="F57" s="9"/>
      <c r="G57" s="9"/>
      <c r="H57" s="9"/>
      <c r="I57" s="9"/>
      <c r="J57" s="9"/>
      <c r="K57" s="9"/>
      <c r="L57" s="9"/>
      <c r="M57" s="70">
        <v>2000</v>
      </c>
      <c r="N57" s="9"/>
      <c r="O57" s="9"/>
      <c r="P57" s="20" t="s">
        <v>108</v>
      </c>
      <c r="Q57" s="20" t="s">
        <v>1241</v>
      </c>
      <c r="R57" s="168">
        <v>0.7</v>
      </c>
      <c r="S57" s="130">
        <v>1400</v>
      </c>
    </row>
    <row r="58" spans="1:19" x14ac:dyDescent="0.2">
      <c r="A58" s="184" t="s">
        <v>1631</v>
      </c>
      <c r="B58" s="91" t="s">
        <v>785</v>
      </c>
      <c r="C58" s="20" t="s">
        <v>735</v>
      </c>
      <c r="D58" s="9"/>
      <c r="E58" s="9"/>
      <c r="F58" s="9"/>
      <c r="G58" s="9"/>
      <c r="H58" s="9"/>
      <c r="I58" s="9"/>
      <c r="J58" s="9"/>
      <c r="K58" s="9"/>
      <c r="L58" s="9"/>
      <c r="M58" s="70">
        <v>200</v>
      </c>
      <c r="N58" s="9"/>
      <c r="O58" s="9"/>
      <c r="P58" s="20" t="s">
        <v>108</v>
      </c>
      <c r="Q58" s="20" t="s">
        <v>1241</v>
      </c>
      <c r="R58" s="168">
        <v>0.7</v>
      </c>
      <c r="S58" s="130">
        <v>140</v>
      </c>
    </row>
    <row r="59" spans="1:19" x14ac:dyDescent="0.2">
      <c r="A59" s="184" t="s">
        <v>1631</v>
      </c>
      <c r="B59" s="91" t="s">
        <v>786</v>
      </c>
      <c r="C59" s="20" t="s">
        <v>735</v>
      </c>
      <c r="D59" s="9"/>
      <c r="E59" s="9"/>
      <c r="F59" s="9"/>
      <c r="G59" s="9"/>
      <c r="H59" s="9"/>
      <c r="I59" s="9"/>
      <c r="J59" s="9"/>
      <c r="K59" s="9"/>
      <c r="L59" s="9"/>
      <c r="M59" s="70">
        <v>1000</v>
      </c>
      <c r="N59" s="9"/>
      <c r="O59" s="9"/>
      <c r="P59" s="20" t="s">
        <v>108</v>
      </c>
      <c r="Q59" s="20" t="s">
        <v>1241</v>
      </c>
      <c r="R59" s="168">
        <v>0.85</v>
      </c>
      <c r="S59" s="130">
        <v>850</v>
      </c>
    </row>
    <row r="60" spans="1:19" x14ac:dyDescent="0.2">
      <c r="A60" s="184" t="s">
        <v>1631</v>
      </c>
      <c r="B60" s="91" t="s">
        <v>787</v>
      </c>
      <c r="C60" s="20" t="s">
        <v>735</v>
      </c>
      <c r="D60" s="9"/>
      <c r="E60" s="9"/>
      <c r="F60" s="9"/>
      <c r="G60" s="9"/>
      <c r="H60" s="9"/>
      <c r="I60" s="9"/>
      <c r="J60" s="9"/>
      <c r="K60" s="9"/>
      <c r="L60" s="9"/>
      <c r="M60" s="70">
        <v>50</v>
      </c>
      <c r="N60" s="9"/>
      <c r="O60" s="9"/>
      <c r="P60" s="20" t="s">
        <v>108</v>
      </c>
      <c r="Q60" s="20" t="s">
        <v>1241</v>
      </c>
      <c r="R60" s="168">
        <v>1</v>
      </c>
      <c r="S60" s="130">
        <v>50</v>
      </c>
    </row>
    <row r="61" spans="1:19" x14ac:dyDescent="0.2">
      <c r="A61" s="184" t="s">
        <v>1631</v>
      </c>
      <c r="B61" s="91" t="s">
        <v>788</v>
      </c>
      <c r="C61" s="20" t="s">
        <v>735</v>
      </c>
      <c r="D61" s="9"/>
      <c r="E61" s="9"/>
      <c r="F61" s="9"/>
      <c r="G61" s="9"/>
      <c r="H61" s="9"/>
      <c r="I61" s="9"/>
      <c r="J61" s="9"/>
      <c r="K61" s="9"/>
      <c r="L61" s="9"/>
      <c r="M61" s="70">
        <v>5</v>
      </c>
      <c r="N61" s="9"/>
      <c r="O61" s="9"/>
      <c r="P61" s="20" t="s">
        <v>108</v>
      </c>
      <c r="Q61" s="20" t="s">
        <v>1241</v>
      </c>
      <c r="R61" s="168">
        <v>71.819999999999993</v>
      </c>
      <c r="S61" s="130">
        <v>359.09999999999997</v>
      </c>
    </row>
    <row r="62" spans="1:19" x14ac:dyDescent="0.2">
      <c r="A62" s="184" t="s">
        <v>1631</v>
      </c>
      <c r="B62" s="91" t="s">
        <v>789</v>
      </c>
      <c r="C62" s="20" t="s">
        <v>735</v>
      </c>
      <c r="D62" s="9"/>
      <c r="E62" s="9"/>
      <c r="F62" s="9"/>
      <c r="G62" s="9"/>
      <c r="H62" s="9"/>
      <c r="I62" s="9"/>
      <c r="J62" s="9"/>
      <c r="K62" s="9"/>
      <c r="L62" s="9"/>
      <c r="M62" s="70">
        <v>5</v>
      </c>
      <c r="N62" s="9"/>
      <c r="O62" s="9"/>
      <c r="P62" s="20" t="s">
        <v>108</v>
      </c>
      <c r="Q62" s="20" t="s">
        <v>1241</v>
      </c>
      <c r="R62" s="168">
        <v>65.8</v>
      </c>
      <c r="S62" s="130">
        <v>329</v>
      </c>
    </row>
    <row r="63" spans="1:19" x14ac:dyDescent="0.2">
      <c r="A63" s="184" t="s">
        <v>1631</v>
      </c>
      <c r="B63" s="91" t="s">
        <v>790</v>
      </c>
      <c r="C63" s="20" t="s">
        <v>735</v>
      </c>
      <c r="D63" s="9"/>
      <c r="E63" s="9"/>
      <c r="F63" s="9"/>
      <c r="G63" s="9"/>
      <c r="H63" s="9"/>
      <c r="I63" s="9"/>
      <c r="J63" s="9"/>
      <c r="K63" s="9"/>
      <c r="L63" s="9"/>
      <c r="M63" s="70">
        <v>10</v>
      </c>
      <c r="N63" s="9"/>
      <c r="O63" s="9"/>
      <c r="P63" s="20" t="s">
        <v>108</v>
      </c>
      <c r="Q63" s="20" t="s">
        <v>1241</v>
      </c>
      <c r="R63" s="168">
        <v>0.5</v>
      </c>
      <c r="S63" s="130">
        <v>5</v>
      </c>
    </row>
    <row r="64" spans="1:19" x14ac:dyDescent="0.2">
      <c r="A64" s="184" t="s">
        <v>1631</v>
      </c>
      <c r="B64" s="91" t="s">
        <v>791</v>
      </c>
      <c r="C64" s="20" t="s">
        <v>735</v>
      </c>
      <c r="D64" s="9"/>
      <c r="E64" s="9"/>
      <c r="F64" s="9"/>
      <c r="G64" s="9"/>
      <c r="H64" s="9"/>
      <c r="I64" s="9"/>
      <c r="J64" s="9"/>
      <c r="K64" s="9"/>
      <c r="L64" s="9"/>
      <c r="M64" s="70">
        <v>3</v>
      </c>
      <c r="N64" s="9"/>
      <c r="O64" s="9"/>
      <c r="P64" s="20" t="s">
        <v>108</v>
      </c>
      <c r="Q64" s="20" t="s">
        <v>1241</v>
      </c>
      <c r="R64" s="168">
        <v>12.8</v>
      </c>
      <c r="S64" s="130">
        <v>38.400000000000006</v>
      </c>
    </row>
    <row r="65" spans="1:19" x14ac:dyDescent="0.2">
      <c r="A65" s="184" t="s">
        <v>1631</v>
      </c>
      <c r="B65" s="91" t="s">
        <v>792</v>
      </c>
      <c r="C65" s="20" t="s">
        <v>735</v>
      </c>
      <c r="D65" s="9"/>
      <c r="E65" s="9"/>
      <c r="F65" s="9"/>
      <c r="G65" s="9"/>
      <c r="H65" s="9"/>
      <c r="I65" s="9"/>
      <c r="J65" s="9"/>
      <c r="K65" s="9"/>
      <c r="L65" s="9"/>
      <c r="M65" s="70">
        <v>3</v>
      </c>
      <c r="N65" s="9"/>
      <c r="O65" s="9"/>
      <c r="P65" s="20" t="s">
        <v>108</v>
      </c>
      <c r="Q65" s="20" t="s">
        <v>1241</v>
      </c>
      <c r="R65" s="168">
        <v>12.8</v>
      </c>
      <c r="S65" s="130">
        <v>38.400000000000006</v>
      </c>
    </row>
    <row r="66" spans="1:19" x14ac:dyDescent="0.2">
      <c r="A66" s="184" t="s">
        <v>1631</v>
      </c>
      <c r="B66" s="91" t="s">
        <v>793</v>
      </c>
      <c r="C66" s="20" t="s">
        <v>735</v>
      </c>
      <c r="D66" s="9"/>
      <c r="E66" s="9"/>
      <c r="F66" s="9"/>
      <c r="G66" s="9"/>
      <c r="H66" s="9"/>
      <c r="I66" s="9"/>
      <c r="J66" s="9"/>
      <c r="K66" s="9"/>
      <c r="L66" s="9"/>
      <c r="M66" s="70">
        <v>3</v>
      </c>
      <c r="N66" s="9"/>
      <c r="O66" s="9"/>
      <c r="P66" s="20" t="s">
        <v>108</v>
      </c>
      <c r="Q66" s="20" t="s">
        <v>1241</v>
      </c>
      <c r="R66" s="168">
        <v>12.8</v>
      </c>
      <c r="S66" s="130">
        <v>38.400000000000006</v>
      </c>
    </row>
    <row r="67" spans="1:19" x14ac:dyDescent="0.2">
      <c r="A67" s="184" t="s">
        <v>1631</v>
      </c>
      <c r="B67" s="91" t="s">
        <v>794</v>
      </c>
      <c r="C67" s="20" t="s">
        <v>735</v>
      </c>
      <c r="D67" s="9"/>
      <c r="E67" s="9"/>
      <c r="F67" s="9"/>
      <c r="G67" s="9"/>
      <c r="H67" s="9"/>
      <c r="I67" s="9"/>
      <c r="J67" s="9"/>
      <c r="K67" s="9"/>
      <c r="L67" s="9"/>
      <c r="M67" s="70">
        <v>3</v>
      </c>
      <c r="N67" s="9"/>
      <c r="O67" s="9"/>
      <c r="P67" s="20" t="s">
        <v>108</v>
      </c>
      <c r="Q67" s="20" t="s">
        <v>1241</v>
      </c>
      <c r="R67" s="168">
        <v>12.8</v>
      </c>
      <c r="S67" s="130">
        <v>38.400000000000006</v>
      </c>
    </row>
    <row r="68" spans="1:19" x14ac:dyDescent="0.2">
      <c r="A68" s="184" t="s">
        <v>1631</v>
      </c>
      <c r="B68" s="91" t="s">
        <v>795</v>
      </c>
      <c r="C68" s="20" t="s">
        <v>735</v>
      </c>
      <c r="D68" s="9"/>
      <c r="E68" s="9"/>
      <c r="F68" s="9"/>
      <c r="G68" s="9"/>
      <c r="H68" s="9"/>
      <c r="I68" s="9"/>
      <c r="J68" s="9"/>
      <c r="K68" s="9"/>
      <c r="L68" s="9"/>
      <c r="M68" s="70">
        <v>4000</v>
      </c>
      <c r="N68" s="9"/>
      <c r="O68" s="9"/>
      <c r="P68" s="20" t="s">
        <v>108</v>
      </c>
      <c r="Q68" s="20" t="s">
        <v>1241</v>
      </c>
      <c r="R68" s="168">
        <v>0.35</v>
      </c>
      <c r="S68" s="130">
        <v>1400</v>
      </c>
    </row>
    <row r="69" spans="1:19" x14ac:dyDescent="0.2">
      <c r="A69" s="184" t="s">
        <v>1631</v>
      </c>
      <c r="B69" s="91" t="s">
        <v>796</v>
      </c>
      <c r="C69" s="20" t="s">
        <v>735</v>
      </c>
      <c r="D69" s="9"/>
      <c r="E69" s="9"/>
      <c r="F69" s="9"/>
      <c r="G69" s="9"/>
      <c r="H69" s="9"/>
      <c r="I69" s="9"/>
      <c r="J69" s="9"/>
      <c r="K69" s="9"/>
      <c r="L69" s="9"/>
      <c r="M69" s="70">
        <v>300</v>
      </c>
      <c r="N69" s="9"/>
      <c r="O69" s="9"/>
      <c r="P69" s="20" t="s">
        <v>108</v>
      </c>
      <c r="Q69" s="20" t="s">
        <v>1241</v>
      </c>
      <c r="R69" s="168">
        <v>2.95</v>
      </c>
      <c r="S69" s="130">
        <v>885</v>
      </c>
    </row>
    <row r="70" spans="1:19" x14ac:dyDescent="0.2">
      <c r="A70" s="184" t="s">
        <v>1631</v>
      </c>
      <c r="B70" s="91" t="s">
        <v>797</v>
      </c>
      <c r="C70" s="20" t="s">
        <v>735</v>
      </c>
      <c r="D70" s="9"/>
      <c r="E70" s="9"/>
      <c r="F70" s="9"/>
      <c r="G70" s="9"/>
      <c r="H70" s="9"/>
      <c r="I70" s="9"/>
      <c r="J70" s="9"/>
      <c r="K70" s="9"/>
      <c r="L70" s="9"/>
      <c r="M70" s="70">
        <v>500</v>
      </c>
      <c r="N70" s="9"/>
      <c r="O70" s="9"/>
      <c r="P70" s="20" t="s">
        <v>108</v>
      </c>
      <c r="Q70" s="20" t="s">
        <v>1241</v>
      </c>
      <c r="R70" s="168">
        <v>4.25</v>
      </c>
      <c r="S70" s="130">
        <v>2125</v>
      </c>
    </row>
    <row r="71" spans="1:19" x14ac:dyDescent="0.2">
      <c r="A71" s="184" t="s">
        <v>1631</v>
      </c>
      <c r="B71" s="91" t="s">
        <v>798</v>
      </c>
      <c r="C71" s="20" t="s">
        <v>735</v>
      </c>
      <c r="D71" s="9"/>
      <c r="E71" s="9"/>
      <c r="F71" s="9"/>
      <c r="G71" s="9"/>
      <c r="H71" s="9"/>
      <c r="I71" s="9"/>
      <c r="J71" s="9"/>
      <c r="K71" s="9"/>
      <c r="L71" s="9"/>
      <c r="M71" s="70">
        <v>300</v>
      </c>
      <c r="N71" s="9"/>
      <c r="O71" s="9"/>
      <c r="P71" s="20" t="s">
        <v>108</v>
      </c>
      <c r="Q71" s="20" t="s">
        <v>1241</v>
      </c>
      <c r="R71" s="168">
        <v>50.9</v>
      </c>
      <c r="S71" s="130">
        <v>15270</v>
      </c>
    </row>
    <row r="72" spans="1:19" x14ac:dyDescent="0.2">
      <c r="A72" s="184" t="s">
        <v>1631</v>
      </c>
      <c r="B72" s="105" t="s">
        <v>799</v>
      </c>
      <c r="C72" s="20" t="s">
        <v>735</v>
      </c>
      <c r="D72" s="50"/>
      <c r="E72" s="50"/>
      <c r="F72" s="50"/>
      <c r="G72" s="50"/>
      <c r="H72" s="50"/>
      <c r="I72" s="50"/>
      <c r="J72" s="50"/>
      <c r="K72" s="50"/>
      <c r="L72" s="50"/>
      <c r="M72" s="106">
        <v>20</v>
      </c>
      <c r="N72" s="104"/>
      <c r="O72" s="104"/>
      <c r="P72" s="20" t="s">
        <v>108</v>
      </c>
      <c r="Q72" s="20" t="s">
        <v>1241</v>
      </c>
      <c r="R72" s="169">
        <v>24.95</v>
      </c>
      <c r="S72" s="130">
        <f>M72*R72</f>
        <v>499</v>
      </c>
    </row>
    <row r="73" spans="1:19" x14ac:dyDescent="0.2">
      <c r="A73" s="184" t="s">
        <v>1631</v>
      </c>
      <c r="B73" s="91" t="s">
        <v>800</v>
      </c>
      <c r="C73" s="20" t="s">
        <v>735</v>
      </c>
      <c r="D73" s="9"/>
      <c r="E73" s="9"/>
      <c r="F73" s="9"/>
      <c r="G73" s="9"/>
      <c r="H73" s="9"/>
      <c r="I73" s="9"/>
      <c r="J73" s="9"/>
      <c r="K73" s="9"/>
      <c r="L73" s="9"/>
      <c r="M73" s="70">
        <v>100000</v>
      </c>
      <c r="N73" s="9"/>
      <c r="O73" s="9"/>
      <c r="P73" s="20" t="s">
        <v>108</v>
      </c>
      <c r="Q73" s="20" t="s">
        <v>1241</v>
      </c>
      <c r="R73" s="168">
        <v>0.79</v>
      </c>
      <c r="S73" s="130">
        <f>M73*R73</f>
        <v>79000</v>
      </c>
    </row>
    <row r="74" spans="1:19" x14ac:dyDescent="0.2">
      <c r="A74" s="184" t="s">
        <v>1631</v>
      </c>
      <c r="B74" s="91" t="s">
        <v>801</v>
      </c>
      <c r="C74" s="20" t="s">
        <v>735</v>
      </c>
      <c r="D74" s="9"/>
      <c r="E74" s="9"/>
      <c r="F74" s="9"/>
      <c r="G74" s="9"/>
      <c r="H74" s="9"/>
      <c r="I74" s="9"/>
      <c r="J74" s="9"/>
      <c r="K74" s="9"/>
      <c r="L74" s="9"/>
      <c r="M74" s="70">
        <v>100</v>
      </c>
      <c r="N74" s="9"/>
      <c r="O74" s="9"/>
      <c r="P74" s="20" t="s">
        <v>108</v>
      </c>
      <c r="Q74" s="20" t="s">
        <v>1241</v>
      </c>
      <c r="R74" s="168">
        <v>3</v>
      </c>
      <c r="S74" s="130">
        <v>300</v>
      </c>
    </row>
    <row r="75" spans="1:19" x14ac:dyDescent="0.2">
      <c r="A75" s="184" t="s">
        <v>1631</v>
      </c>
      <c r="B75" s="91" t="s">
        <v>802</v>
      </c>
      <c r="C75" s="20" t="s">
        <v>735</v>
      </c>
      <c r="D75" s="9"/>
      <c r="E75" s="9"/>
      <c r="F75" s="9"/>
      <c r="G75" s="9"/>
      <c r="H75" s="9"/>
      <c r="I75" s="9"/>
      <c r="J75" s="9"/>
      <c r="K75" s="9"/>
      <c r="L75" s="9"/>
      <c r="M75" s="70">
        <v>6</v>
      </c>
      <c r="N75" s="9"/>
      <c r="O75" s="9"/>
      <c r="P75" s="20" t="s">
        <v>108</v>
      </c>
      <c r="Q75" s="20" t="s">
        <v>1241</v>
      </c>
      <c r="R75" s="168">
        <v>7.25</v>
      </c>
      <c r="S75" s="130">
        <v>43.5</v>
      </c>
    </row>
    <row r="76" spans="1:19" x14ac:dyDescent="0.2">
      <c r="A76" s="184" t="s">
        <v>1631</v>
      </c>
      <c r="B76" s="91" t="s">
        <v>803</v>
      </c>
      <c r="C76" s="20" t="s">
        <v>735</v>
      </c>
      <c r="D76" s="9"/>
      <c r="E76" s="9"/>
      <c r="F76" s="9"/>
      <c r="G76" s="9"/>
      <c r="H76" s="9"/>
      <c r="I76" s="9"/>
      <c r="J76" s="9"/>
      <c r="K76" s="9"/>
      <c r="L76" s="9"/>
      <c r="M76" s="70">
        <v>6</v>
      </c>
      <c r="N76" s="9"/>
      <c r="O76" s="9"/>
      <c r="P76" s="20" t="s">
        <v>108</v>
      </c>
      <c r="Q76" s="20" t="s">
        <v>1241</v>
      </c>
      <c r="R76" s="168">
        <v>7.25</v>
      </c>
      <c r="S76" s="130">
        <v>43.5</v>
      </c>
    </row>
    <row r="77" spans="1:19" x14ac:dyDescent="0.2">
      <c r="A77" s="184" t="s">
        <v>1631</v>
      </c>
      <c r="B77" s="105" t="s">
        <v>804</v>
      </c>
      <c r="C77" s="20" t="s">
        <v>735</v>
      </c>
      <c r="D77" s="104"/>
      <c r="E77" s="104"/>
      <c r="F77" s="104"/>
      <c r="G77" s="104"/>
      <c r="H77" s="104"/>
      <c r="I77" s="104"/>
      <c r="J77" s="104"/>
      <c r="K77" s="104"/>
      <c r="L77" s="104"/>
      <c r="M77" s="106">
        <v>6</v>
      </c>
      <c r="N77" s="104"/>
      <c r="O77" s="104"/>
      <c r="P77" s="20" t="s">
        <v>108</v>
      </c>
      <c r="Q77" s="20" t="s">
        <v>1241</v>
      </c>
      <c r="R77" s="169">
        <v>195</v>
      </c>
      <c r="S77" s="130">
        <f>M77*R77</f>
        <v>1170</v>
      </c>
    </row>
    <row r="78" spans="1:19" x14ac:dyDescent="0.2">
      <c r="A78" s="184" t="s">
        <v>1631</v>
      </c>
      <c r="B78" s="105" t="s">
        <v>805</v>
      </c>
      <c r="C78" s="20" t="s">
        <v>735</v>
      </c>
      <c r="D78" s="104"/>
      <c r="E78" s="104"/>
      <c r="F78" s="104"/>
      <c r="G78" s="104"/>
      <c r="H78" s="104"/>
      <c r="I78" s="104"/>
      <c r="J78" s="104"/>
      <c r="K78" s="104"/>
      <c r="L78" s="104"/>
      <c r="M78" s="106">
        <v>500</v>
      </c>
      <c r="N78" s="104"/>
      <c r="O78" s="104"/>
      <c r="P78" s="20" t="s">
        <v>108</v>
      </c>
      <c r="Q78" s="20" t="s">
        <v>1241</v>
      </c>
      <c r="R78" s="169">
        <v>2.2000000000000002</v>
      </c>
      <c r="S78" s="130">
        <f>M78*R78</f>
        <v>1100</v>
      </c>
    </row>
    <row r="79" spans="1:19" x14ac:dyDescent="0.2">
      <c r="A79" s="184" t="s">
        <v>1631</v>
      </c>
      <c r="B79" s="91" t="s">
        <v>806</v>
      </c>
      <c r="C79" s="20" t="s">
        <v>735</v>
      </c>
      <c r="D79" s="9"/>
      <c r="E79" s="9"/>
      <c r="F79" s="9"/>
      <c r="G79" s="9"/>
      <c r="H79" s="9"/>
      <c r="I79" s="9"/>
      <c r="J79" s="9"/>
      <c r="K79" s="9"/>
      <c r="L79" s="9"/>
      <c r="M79" s="70">
        <v>300</v>
      </c>
      <c r="N79" s="9"/>
      <c r="O79" s="9"/>
      <c r="P79" s="20" t="s">
        <v>108</v>
      </c>
      <c r="Q79" s="20" t="s">
        <v>1241</v>
      </c>
      <c r="R79" s="109">
        <v>59.99</v>
      </c>
      <c r="S79" s="130">
        <v>17997</v>
      </c>
    </row>
    <row r="80" spans="1:19" x14ac:dyDescent="0.2">
      <c r="A80" s="184" t="s">
        <v>1631</v>
      </c>
      <c r="B80" s="91" t="s">
        <v>807</v>
      </c>
      <c r="C80" s="20" t="s">
        <v>735</v>
      </c>
      <c r="D80" s="9"/>
      <c r="E80" s="9"/>
      <c r="F80" s="9"/>
      <c r="G80" s="9"/>
      <c r="H80" s="9"/>
      <c r="I80" s="9"/>
      <c r="J80" s="9"/>
      <c r="K80" s="9"/>
      <c r="L80" s="9"/>
      <c r="M80" s="70">
        <v>200</v>
      </c>
      <c r="N80" s="9"/>
      <c r="O80" s="9"/>
      <c r="P80" s="20" t="s">
        <v>108</v>
      </c>
      <c r="Q80" s="20" t="s">
        <v>1241</v>
      </c>
      <c r="R80" s="168">
        <v>8.6</v>
      </c>
      <c r="S80" s="130">
        <v>1720</v>
      </c>
    </row>
    <row r="81" spans="1:19" x14ac:dyDescent="0.2">
      <c r="A81" s="184" t="s">
        <v>1631</v>
      </c>
      <c r="B81" s="91" t="s">
        <v>808</v>
      </c>
      <c r="C81" s="20" t="s">
        <v>735</v>
      </c>
      <c r="D81" s="9"/>
      <c r="E81" s="9"/>
      <c r="F81" s="9"/>
      <c r="G81" s="9"/>
      <c r="H81" s="9"/>
      <c r="I81" s="9"/>
      <c r="J81" s="9"/>
      <c r="K81" s="9"/>
      <c r="L81" s="9"/>
      <c r="M81" s="70">
        <v>200</v>
      </c>
      <c r="N81" s="9"/>
      <c r="O81" s="9"/>
      <c r="P81" s="20" t="s">
        <v>108</v>
      </c>
      <c r="Q81" s="20" t="s">
        <v>1241</v>
      </c>
      <c r="R81" s="168">
        <v>6.91</v>
      </c>
      <c r="S81" s="130">
        <v>1382</v>
      </c>
    </row>
    <row r="82" spans="1:19" x14ac:dyDescent="0.2">
      <c r="A82" s="184" t="s">
        <v>1631</v>
      </c>
      <c r="B82" s="91" t="s">
        <v>809</v>
      </c>
      <c r="C82" s="20" t="s">
        <v>735</v>
      </c>
      <c r="D82" s="9"/>
      <c r="E82" s="9"/>
      <c r="F82" s="9"/>
      <c r="G82" s="9"/>
      <c r="H82" s="9"/>
      <c r="I82" s="9"/>
      <c r="J82" s="9"/>
      <c r="K82" s="9"/>
      <c r="L82" s="9"/>
      <c r="M82" s="70">
        <v>1000</v>
      </c>
      <c r="N82" s="9"/>
      <c r="O82" s="9"/>
      <c r="P82" s="20" t="s">
        <v>108</v>
      </c>
      <c r="Q82" s="20" t="s">
        <v>1241</v>
      </c>
      <c r="R82" s="168">
        <v>18.510000000000002</v>
      </c>
      <c r="S82" s="130">
        <v>18510</v>
      </c>
    </row>
    <row r="83" spans="1:19" x14ac:dyDescent="0.2">
      <c r="A83" s="184" t="s">
        <v>1631</v>
      </c>
      <c r="B83" s="91" t="s">
        <v>810</v>
      </c>
      <c r="C83" s="20" t="s">
        <v>735</v>
      </c>
      <c r="D83" s="9"/>
      <c r="E83" s="9"/>
      <c r="F83" s="9"/>
      <c r="G83" s="9"/>
      <c r="H83" s="9"/>
      <c r="I83" s="9"/>
      <c r="J83" s="9"/>
      <c r="K83" s="9"/>
      <c r="L83" s="9"/>
      <c r="M83" s="70">
        <v>10</v>
      </c>
      <c r="N83" s="9"/>
      <c r="O83" s="9"/>
      <c r="P83" s="20" t="s">
        <v>108</v>
      </c>
      <c r="Q83" s="20" t="s">
        <v>1241</v>
      </c>
      <c r="R83" s="168">
        <v>6.6</v>
      </c>
      <c r="S83" s="130">
        <v>66</v>
      </c>
    </row>
    <row r="84" spans="1:19" x14ac:dyDescent="0.2">
      <c r="A84" s="184" t="s">
        <v>1631</v>
      </c>
      <c r="B84" s="91" t="s">
        <v>811</v>
      </c>
      <c r="C84" s="20" t="s">
        <v>735</v>
      </c>
      <c r="D84" s="9"/>
      <c r="E84" s="9"/>
      <c r="F84" s="9"/>
      <c r="G84" s="9"/>
      <c r="H84" s="9"/>
      <c r="I84" s="9"/>
      <c r="J84" s="9"/>
      <c r="K84" s="9"/>
      <c r="L84" s="9"/>
      <c r="M84" s="70">
        <v>500</v>
      </c>
      <c r="N84" s="9"/>
      <c r="O84" s="9"/>
      <c r="P84" s="20" t="s">
        <v>108</v>
      </c>
      <c r="Q84" s="20" t="s">
        <v>1241</v>
      </c>
      <c r="R84" s="168">
        <v>19.72</v>
      </c>
      <c r="S84" s="130">
        <v>9860</v>
      </c>
    </row>
    <row r="85" spans="1:19" x14ac:dyDescent="0.2">
      <c r="A85" s="184" t="s">
        <v>1631</v>
      </c>
      <c r="B85" s="91" t="s">
        <v>812</v>
      </c>
      <c r="C85" s="20" t="s">
        <v>735</v>
      </c>
      <c r="D85" s="9"/>
      <c r="E85" s="9"/>
      <c r="F85" s="9"/>
      <c r="G85" s="9"/>
      <c r="H85" s="9"/>
      <c r="I85" s="9"/>
      <c r="J85" s="9"/>
      <c r="K85" s="9"/>
      <c r="L85" s="9"/>
      <c r="M85" s="70">
        <v>200</v>
      </c>
      <c r="N85" s="9"/>
      <c r="O85" s="9"/>
      <c r="P85" s="20" t="s">
        <v>108</v>
      </c>
      <c r="Q85" s="20" t="s">
        <v>1241</v>
      </c>
      <c r="R85" s="168">
        <v>6</v>
      </c>
      <c r="S85" s="130">
        <v>1200</v>
      </c>
    </row>
    <row r="86" spans="1:19" x14ac:dyDescent="0.2">
      <c r="A86" s="184" t="s">
        <v>1631</v>
      </c>
      <c r="B86" s="91" t="s">
        <v>813</v>
      </c>
      <c r="C86" s="20" t="s">
        <v>735</v>
      </c>
      <c r="D86" s="9"/>
      <c r="E86" s="9"/>
      <c r="F86" s="9"/>
      <c r="G86" s="9"/>
      <c r="H86" s="9"/>
      <c r="I86" s="9"/>
      <c r="J86" s="9"/>
      <c r="K86" s="9"/>
      <c r="L86" s="9"/>
      <c r="M86" s="70">
        <v>3000</v>
      </c>
      <c r="N86" s="9"/>
      <c r="O86" s="9"/>
      <c r="P86" s="20" t="s">
        <v>108</v>
      </c>
      <c r="Q86" s="20" t="s">
        <v>1241</v>
      </c>
      <c r="R86" s="168">
        <v>0.77</v>
      </c>
      <c r="S86" s="130">
        <v>2310</v>
      </c>
    </row>
    <row r="87" spans="1:19" x14ac:dyDescent="0.2">
      <c r="A87" s="184" t="s">
        <v>1631</v>
      </c>
      <c r="B87" s="91" t="s">
        <v>814</v>
      </c>
      <c r="C87" s="20" t="s">
        <v>735</v>
      </c>
      <c r="D87" s="9"/>
      <c r="E87" s="9"/>
      <c r="F87" s="9"/>
      <c r="G87" s="9"/>
      <c r="H87" s="9"/>
      <c r="I87" s="9"/>
      <c r="J87" s="9"/>
      <c r="K87" s="9"/>
      <c r="L87" s="9"/>
      <c r="M87" s="70">
        <v>10000</v>
      </c>
      <c r="N87" s="9"/>
      <c r="O87" s="9"/>
      <c r="P87" s="20" t="s">
        <v>108</v>
      </c>
      <c r="Q87" s="20" t="s">
        <v>1241</v>
      </c>
      <c r="R87" s="168">
        <v>0.82</v>
      </c>
      <c r="S87" s="130">
        <v>8200</v>
      </c>
    </row>
    <row r="88" spans="1:19" x14ac:dyDescent="0.2">
      <c r="A88" s="184" t="s">
        <v>1631</v>
      </c>
      <c r="B88" s="91" t="s">
        <v>815</v>
      </c>
      <c r="C88" s="20" t="s">
        <v>735</v>
      </c>
      <c r="D88" s="9"/>
      <c r="E88" s="9"/>
      <c r="F88" s="9"/>
      <c r="G88" s="9"/>
      <c r="H88" s="9"/>
      <c r="I88" s="9"/>
      <c r="J88" s="9"/>
      <c r="K88" s="9"/>
      <c r="L88" s="9"/>
      <c r="M88" s="70">
        <v>1500</v>
      </c>
      <c r="N88" s="9"/>
      <c r="O88" s="9"/>
      <c r="P88" s="20" t="s">
        <v>108</v>
      </c>
      <c r="Q88" s="20" t="s">
        <v>1241</v>
      </c>
      <c r="R88" s="109">
        <v>1.06</v>
      </c>
      <c r="S88" s="130">
        <v>1590</v>
      </c>
    </row>
    <row r="89" spans="1:19" x14ac:dyDescent="0.2">
      <c r="A89" s="184" t="s">
        <v>1631</v>
      </c>
      <c r="B89" s="91" t="s">
        <v>816</v>
      </c>
      <c r="C89" s="20" t="s">
        <v>735</v>
      </c>
      <c r="D89" s="9"/>
      <c r="E89" s="9"/>
      <c r="F89" s="9"/>
      <c r="G89" s="9"/>
      <c r="H89" s="9"/>
      <c r="I89" s="9"/>
      <c r="J89" s="9"/>
      <c r="K89" s="9"/>
      <c r="L89" s="9"/>
      <c r="M89" s="70">
        <v>200</v>
      </c>
      <c r="N89" s="9"/>
      <c r="O89" s="9"/>
      <c r="P89" s="20" t="s">
        <v>108</v>
      </c>
      <c r="Q89" s="20" t="s">
        <v>1241</v>
      </c>
      <c r="R89" s="168">
        <v>23</v>
      </c>
      <c r="S89" s="130">
        <v>4600</v>
      </c>
    </row>
    <row r="90" spans="1:19" x14ac:dyDescent="0.2">
      <c r="A90" s="184" t="s">
        <v>1631</v>
      </c>
      <c r="B90" s="91" t="s">
        <v>817</v>
      </c>
      <c r="C90" s="20" t="s">
        <v>735</v>
      </c>
      <c r="D90" s="9"/>
      <c r="E90" s="9"/>
      <c r="F90" s="9"/>
      <c r="G90" s="9"/>
      <c r="H90" s="9"/>
      <c r="I90" s="9"/>
      <c r="J90" s="9"/>
      <c r="K90" s="9"/>
      <c r="L90" s="9"/>
      <c r="M90" s="70">
        <v>500</v>
      </c>
      <c r="N90" s="9"/>
      <c r="O90" s="9"/>
      <c r="P90" s="20" t="s">
        <v>108</v>
      </c>
      <c r="Q90" s="20" t="s">
        <v>1241</v>
      </c>
      <c r="R90" s="168">
        <v>1.42</v>
      </c>
      <c r="S90" s="130">
        <v>710</v>
      </c>
    </row>
    <row r="91" spans="1:19" x14ac:dyDescent="0.2">
      <c r="A91" s="184" t="s">
        <v>1631</v>
      </c>
      <c r="B91" s="91" t="s">
        <v>818</v>
      </c>
      <c r="C91" s="20" t="s">
        <v>735</v>
      </c>
      <c r="D91" s="9"/>
      <c r="E91" s="9"/>
      <c r="F91" s="9"/>
      <c r="G91" s="9"/>
      <c r="H91" s="9"/>
      <c r="I91" s="9"/>
      <c r="J91" s="9"/>
      <c r="K91" s="9"/>
      <c r="L91" s="9"/>
      <c r="M91" s="70">
        <v>500</v>
      </c>
      <c r="N91" s="9"/>
      <c r="O91" s="9"/>
      <c r="P91" s="20" t="s">
        <v>108</v>
      </c>
      <c r="Q91" s="20" t="s">
        <v>1241</v>
      </c>
      <c r="R91" s="168">
        <v>1.42</v>
      </c>
      <c r="S91" s="130">
        <v>710</v>
      </c>
    </row>
    <row r="92" spans="1:19" x14ac:dyDescent="0.2">
      <c r="A92" s="184" t="s">
        <v>1631</v>
      </c>
      <c r="B92" s="91" t="s">
        <v>819</v>
      </c>
      <c r="C92" s="20" t="s">
        <v>735</v>
      </c>
      <c r="D92" s="9"/>
      <c r="E92" s="9"/>
      <c r="F92" s="9"/>
      <c r="G92" s="9"/>
      <c r="H92" s="9"/>
      <c r="I92" s="9"/>
      <c r="J92" s="9"/>
      <c r="K92" s="9"/>
      <c r="L92" s="9"/>
      <c r="M92" s="70">
        <v>50</v>
      </c>
      <c r="N92" s="9"/>
      <c r="O92" s="9"/>
      <c r="P92" s="20" t="s">
        <v>108</v>
      </c>
      <c r="Q92" s="20" t="s">
        <v>1241</v>
      </c>
      <c r="R92" s="168">
        <v>65</v>
      </c>
      <c r="S92" s="130">
        <v>3250</v>
      </c>
    </row>
    <row r="93" spans="1:19" x14ac:dyDescent="0.2">
      <c r="A93" s="184" t="s">
        <v>1631</v>
      </c>
      <c r="B93" s="91" t="s">
        <v>820</v>
      </c>
      <c r="C93" s="20" t="s">
        <v>735</v>
      </c>
      <c r="D93" s="9"/>
      <c r="E93" s="9"/>
      <c r="F93" s="9"/>
      <c r="G93" s="9"/>
      <c r="H93" s="9"/>
      <c r="I93" s="9"/>
      <c r="J93" s="9"/>
      <c r="K93" s="9"/>
      <c r="L93" s="9"/>
      <c r="M93" s="70">
        <v>10</v>
      </c>
      <c r="N93" s="9"/>
      <c r="O93" s="9"/>
      <c r="P93" s="20" t="s">
        <v>108</v>
      </c>
      <c r="Q93" s="20" t="s">
        <v>1241</v>
      </c>
      <c r="R93" s="168">
        <v>47.2</v>
      </c>
      <c r="S93" s="130">
        <v>472</v>
      </c>
    </row>
    <row r="94" spans="1:19" x14ac:dyDescent="0.2">
      <c r="A94" s="184" t="s">
        <v>1631</v>
      </c>
      <c r="B94" s="91" t="s">
        <v>821</v>
      </c>
      <c r="C94" s="20" t="s">
        <v>735</v>
      </c>
      <c r="D94" s="9"/>
      <c r="E94" s="9"/>
      <c r="F94" s="9"/>
      <c r="G94" s="9"/>
      <c r="H94" s="9"/>
      <c r="I94" s="9"/>
      <c r="J94" s="9"/>
      <c r="K94" s="9"/>
      <c r="L94" s="9"/>
      <c r="M94" s="70">
        <v>600</v>
      </c>
      <c r="N94" s="9"/>
      <c r="O94" s="9"/>
      <c r="P94" s="20" t="s">
        <v>108</v>
      </c>
      <c r="Q94" s="20" t="s">
        <v>1241</v>
      </c>
      <c r="R94" s="168">
        <v>7.19</v>
      </c>
      <c r="S94" s="130">
        <v>4314</v>
      </c>
    </row>
    <row r="95" spans="1:19" x14ac:dyDescent="0.2">
      <c r="A95" s="184" t="s">
        <v>1631</v>
      </c>
      <c r="B95" s="91" t="s">
        <v>822</v>
      </c>
      <c r="C95" s="20" t="s">
        <v>735</v>
      </c>
      <c r="D95" s="9"/>
      <c r="E95" s="9"/>
      <c r="F95" s="9"/>
      <c r="G95" s="9"/>
      <c r="H95" s="9"/>
      <c r="I95" s="9"/>
      <c r="J95" s="9"/>
      <c r="K95" s="9"/>
      <c r="L95" s="9"/>
      <c r="M95" s="70">
        <v>100</v>
      </c>
      <c r="N95" s="9"/>
      <c r="O95" s="9"/>
      <c r="P95" s="20" t="s">
        <v>108</v>
      </c>
      <c r="Q95" s="20" t="s">
        <v>1241</v>
      </c>
      <c r="R95" s="168">
        <v>10</v>
      </c>
      <c r="S95" s="130">
        <v>1000</v>
      </c>
    </row>
    <row r="96" spans="1:19" x14ac:dyDescent="0.2">
      <c r="A96" s="184" t="s">
        <v>1631</v>
      </c>
      <c r="B96" s="91" t="s">
        <v>823</v>
      </c>
      <c r="C96" s="20" t="s">
        <v>735</v>
      </c>
      <c r="D96" s="9"/>
      <c r="E96" s="9"/>
      <c r="F96" s="9"/>
      <c r="G96" s="9"/>
      <c r="H96" s="9"/>
      <c r="I96" s="9"/>
      <c r="J96" s="9"/>
      <c r="K96" s="9"/>
      <c r="L96" s="9"/>
      <c r="M96" s="70">
        <v>1000</v>
      </c>
      <c r="N96" s="9"/>
      <c r="O96" s="9"/>
      <c r="P96" s="20" t="s">
        <v>108</v>
      </c>
      <c r="Q96" s="20" t="s">
        <v>1241</v>
      </c>
      <c r="R96" s="168">
        <v>1.25</v>
      </c>
      <c r="S96" s="130">
        <v>1250</v>
      </c>
    </row>
    <row r="97" spans="1:19" x14ac:dyDescent="0.2">
      <c r="A97" s="184" t="s">
        <v>1631</v>
      </c>
      <c r="B97" s="91" t="s">
        <v>824</v>
      </c>
      <c r="C97" s="20" t="s">
        <v>735</v>
      </c>
      <c r="D97" s="9"/>
      <c r="E97" s="9"/>
      <c r="F97" s="9"/>
      <c r="G97" s="9"/>
      <c r="H97" s="9"/>
      <c r="I97" s="9"/>
      <c r="J97" s="9"/>
      <c r="K97" s="9"/>
      <c r="L97" s="9"/>
      <c r="M97" s="70">
        <v>5000</v>
      </c>
      <c r="N97" s="9"/>
      <c r="O97" s="9"/>
      <c r="P97" s="20" t="s">
        <v>108</v>
      </c>
      <c r="Q97" s="20" t="s">
        <v>1241</v>
      </c>
      <c r="R97" s="168">
        <v>0.95</v>
      </c>
      <c r="S97" s="130">
        <v>4750</v>
      </c>
    </row>
    <row r="98" spans="1:19" x14ac:dyDescent="0.2">
      <c r="A98" s="184" t="s">
        <v>1631</v>
      </c>
      <c r="B98" s="91" t="s">
        <v>825</v>
      </c>
      <c r="C98" s="20" t="s">
        <v>735</v>
      </c>
      <c r="D98" s="9"/>
      <c r="E98" s="9"/>
      <c r="F98" s="9"/>
      <c r="G98" s="9"/>
      <c r="H98" s="9"/>
      <c r="I98" s="9"/>
      <c r="J98" s="9"/>
      <c r="K98" s="9"/>
      <c r="L98" s="9"/>
      <c r="M98" s="70">
        <v>1000</v>
      </c>
      <c r="N98" s="9"/>
      <c r="O98" s="9"/>
      <c r="P98" s="20" t="s">
        <v>108</v>
      </c>
      <c r="Q98" s="20" t="s">
        <v>1241</v>
      </c>
      <c r="R98" s="168">
        <v>0.98</v>
      </c>
      <c r="S98" s="130">
        <v>980</v>
      </c>
    </row>
    <row r="99" spans="1:19" x14ac:dyDescent="0.2">
      <c r="A99" s="184" t="s">
        <v>1631</v>
      </c>
      <c r="B99" s="91" t="s">
        <v>826</v>
      </c>
      <c r="C99" s="20" t="s">
        <v>735</v>
      </c>
      <c r="D99" s="9"/>
      <c r="E99" s="9"/>
      <c r="F99" s="9"/>
      <c r="G99" s="9"/>
      <c r="H99" s="9"/>
      <c r="I99" s="9"/>
      <c r="J99" s="9"/>
      <c r="K99" s="9"/>
      <c r="L99" s="9"/>
      <c r="M99" s="70">
        <v>50</v>
      </c>
      <c r="N99" s="9"/>
      <c r="O99" s="9"/>
      <c r="P99" s="20" t="s">
        <v>108</v>
      </c>
      <c r="Q99" s="20" t="s">
        <v>1241</v>
      </c>
      <c r="R99" s="168">
        <v>18.809999999999999</v>
      </c>
      <c r="S99" s="130">
        <v>940.49999999999989</v>
      </c>
    </row>
    <row r="100" spans="1:19" x14ac:dyDescent="0.2">
      <c r="A100" s="184" t="s">
        <v>1631</v>
      </c>
      <c r="B100" s="91" t="s">
        <v>827</v>
      </c>
      <c r="C100" s="20" t="s">
        <v>735</v>
      </c>
      <c r="D100" s="9"/>
      <c r="E100" s="9"/>
      <c r="F100" s="9"/>
      <c r="G100" s="9"/>
      <c r="H100" s="9"/>
      <c r="I100" s="9"/>
      <c r="J100" s="9"/>
      <c r="K100" s="9"/>
      <c r="L100" s="9"/>
      <c r="M100" s="70">
        <v>10</v>
      </c>
      <c r="N100" s="9"/>
      <c r="O100" s="9"/>
      <c r="P100" s="20" t="s">
        <v>108</v>
      </c>
      <c r="Q100" s="20" t="s">
        <v>1241</v>
      </c>
      <c r="R100" s="168">
        <v>31.5</v>
      </c>
      <c r="S100" s="130">
        <v>315</v>
      </c>
    </row>
    <row r="101" spans="1:19" x14ac:dyDescent="0.2">
      <c r="A101" s="184" t="s">
        <v>1631</v>
      </c>
      <c r="B101" s="91" t="s">
        <v>828</v>
      </c>
      <c r="C101" s="20" t="s">
        <v>735</v>
      </c>
      <c r="D101" s="9"/>
      <c r="E101" s="9"/>
      <c r="F101" s="9"/>
      <c r="G101" s="9"/>
      <c r="H101" s="9"/>
      <c r="I101" s="9"/>
      <c r="J101" s="9"/>
      <c r="K101" s="9"/>
      <c r="L101" s="9"/>
      <c r="M101" s="70">
        <v>10</v>
      </c>
      <c r="N101" s="9"/>
      <c r="O101" s="9"/>
      <c r="P101" s="20" t="s">
        <v>108</v>
      </c>
      <c r="Q101" s="20" t="s">
        <v>1241</v>
      </c>
      <c r="R101" s="168">
        <v>2.6</v>
      </c>
      <c r="S101" s="130">
        <v>26</v>
      </c>
    </row>
    <row r="102" spans="1:19" x14ac:dyDescent="0.2">
      <c r="A102" s="184" t="s">
        <v>1631</v>
      </c>
      <c r="B102" s="91" t="s">
        <v>829</v>
      </c>
      <c r="C102" s="20" t="s">
        <v>735</v>
      </c>
      <c r="D102" s="9"/>
      <c r="E102" s="9"/>
      <c r="F102" s="9"/>
      <c r="G102" s="9"/>
      <c r="H102" s="9"/>
      <c r="I102" s="9"/>
      <c r="J102" s="9"/>
      <c r="K102" s="9"/>
      <c r="L102" s="9"/>
      <c r="M102" s="70">
        <v>200</v>
      </c>
      <c r="N102" s="9"/>
      <c r="O102" s="9"/>
      <c r="P102" s="20" t="s">
        <v>108</v>
      </c>
      <c r="Q102" s="20" t="s">
        <v>1241</v>
      </c>
      <c r="R102" s="168">
        <v>1.83</v>
      </c>
      <c r="S102" s="130">
        <v>366</v>
      </c>
    </row>
    <row r="103" spans="1:19" x14ac:dyDescent="0.2">
      <c r="A103" s="184" t="s">
        <v>1631</v>
      </c>
      <c r="B103" s="91" t="s">
        <v>830</v>
      </c>
      <c r="C103" s="20" t="s">
        <v>735</v>
      </c>
      <c r="D103" s="9"/>
      <c r="E103" s="9"/>
      <c r="F103" s="9"/>
      <c r="G103" s="9"/>
      <c r="H103" s="9"/>
      <c r="I103" s="9"/>
      <c r="J103" s="9"/>
      <c r="K103" s="9"/>
      <c r="L103" s="9"/>
      <c r="M103" s="70">
        <v>10</v>
      </c>
      <c r="N103" s="9"/>
      <c r="O103" s="9"/>
      <c r="P103" s="20" t="s">
        <v>108</v>
      </c>
      <c r="Q103" s="20" t="s">
        <v>1241</v>
      </c>
      <c r="R103" s="168">
        <v>6</v>
      </c>
      <c r="S103" s="130">
        <v>60</v>
      </c>
    </row>
    <row r="104" spans="1:19" x14ac:dyDescent="0.2">
      <c r="A104" s="184" t="s">
        <v>1631</v>
      </c>
      <c r="B104" s="91" t="s">
        <v>831</v>
      </c>
      <c r="C104" s="20" t="s">
        <v>735</v>
      </c>
      <c r="D104" s="9"/>
      <c r="E104" s="9"/>
      <c r="F104" s="9"/>
      <c r="G104" s="9"/>
      <c r="H104" s="9"/>
      <c r="I104" s="9"/>
      <c r="J104" s="9"/>
      <c r="K104" s="9"/>
      <c r="L104" s="9"/>
      <c r="M104" s="70">
        <v>20</v>
      </c>
      <c r="N104" s="9"/>
      <c r="O104" s="9"/>
      <c r="P104" s="20" t="s">
        <v>108</v>
      </c>
      <c r="Q104" s="20" t="s">
        <v>1241</v>
      </c>
      <c r="R104" s="168">
        <v>145.63</v>
      </c>
      <c r="S104" s="130">
        <v>2912.6</v>
      </c>
    </row>
    <row r="105" spans="1:19" x14ac:dyDescent="0.2">
      <c r="A105" s="184" t="s">
        <v>1631</v>
      </c>
      <c r="B105" s="91" t="s">
        <v>832</v>
      </c>
      <c r="C105" s="20" t="s">
        <v>735</v>
      </c>
      <c r="D105" s="9"/>
      <c r="E105" s="9"/>
      <c r="F105" s="9"/>
      <c r="G105" s="9"/>
      <c r="H105" s="9"/>
      <c r="I105" s="9"/>
      <c r="J105" s="9"/>
      <c r="K105" s="9"/>
      <c r="L105" s="9"/>
      <c r="M105" s="70">
        <v>100</v>
      </c>
      <c r="N105" s="9"/>
      <c r="O105" s="9"/>
      <c r="P105" s="20" t="s">
        <v>108</v>
      </c>
      <c r="Q105" s="20" t="s">
        <v>1241</v>
      </c>
      <c r="R105" s="168">
        <v>23.5</v>
      </c>
      <c r="S105" s="130">
        <v>2350</v>
      </c>
    </row>
    <row r="106" spans="1:19" x14ac:dyDescent="0.2">
      <c r="A106" s="184" t="s">
        <v>1631</v>
      </c>
      <c r="B106" s="91" t="s">
        <v>833</v>
      </c>
      <c r="C106" s="20" t="s">
        <v>735</v>
      </c>
      <c r="D106" s="9"/>
      <c r="E106" s="9"/>
      <c r="F106" s="9"/>
      <c r="G106" s="9"/>
      <c r="H106" s="9"/>
      <c r="I106" s="9"/>
      <c r="J106" s="9"/>
      <c r="K106" s="9"/>
      <c r="L106" s="9"/>
      <c r="M106" s="70">
        <v>10</v>
      </c>
      <c r="N106" s="9"/>
      <c r="O106" s="9"/>
      <c r="P106" s="20" t="s">
        <v>108</v>
      </c>
      <c r="Q106" s="20" t="s">
        <v>1241</v>
      </c>
      <c r="R106" s="168">
        <v>23.5</v>
      </c>
      <c r="S106" s="130">
        <v>235</v>
      </c>
    </row>
    <row r="107" spans="1:19" x14ac:dyDescent="0.2">
      <c r="A107" s="184" t="s">
        <v>1631</v>
      </c>
      <c r="B107" s="91" t="s">
        <v>834</v>
      </c>
      <c r="C107" s="20" t="s">
        <v>735</v>
      </c>
      <c r="D107" s="9"/>
      <c r="E107" s="9"/>
      <c r="F107" s="9"/>
      <c r="G107" s="9"/>
      <c r="H107" s="9"/>
      <c r="I107" s="9"/>
      <c r="J107" s="9"/>
      <c r="K107" s="9"/>
      <c r="L107" s="9"/>
      <c r="M107" s="70">
        <v>50</v>
      </c>
      <c r="N107" s="9"/>
      <c r="O107" s="9"/>
      <c r="P107" s="20" t="s">
        <v>108</v>
      </c>
      <c r="Q107" s="20" t="s">
        <v>1241</v>
      </c>
      <c r="R107" s="168">
        <v>23.76</v>
      </c>
      <c r="S107" s="130">
        <v>1188</v>
      </c>
    </row>
    <row r="108" spans="1:19" x14ac:dyDescent="0.2">
      <c r="A108" s="184" t="s">
        <v>1631</v>
      </c>
      <c r="B108" s="91" t="s">
        <v>835</v>
      </c>
      <c r="C108" s="20" t="s">
        <v>735</v>
      </c>
      <c r="D108" s="9"/>
      <c r="E108" s="9"/>
      <c r="F108" s="9"/>
      <c r="G108" s="9"/>
      <c r="H108" s="9"/>
      <c r="I108" s="9"/>
      <c r="J108" s="9"/>
      <c r="K108" s="9"/>
      <c r="L108" s="9"/>
      <c r="M108" s="70">
        <v>50</v>
      </c>
      <c r="N108" s="9"/>
      <c r="O108" s="9"/>
      <c r="P108" s="20" t="s">
        <v>108</v>
      </c>
      <c r="Q108" s="20" t="s">
        <v>1241</v>
      </c>
      <c r="R108" s="168">
        <v>26.16</v>
      </c>
      <c r="S108" s="130">
        <v>1308</v>
      </c>
    </row>
    <row r="109" spans="1:19" x14ac:dyDescent="0.2">
      <c r="A109" s="184" t="s">
        <v>1631</v>
      </c>
      <c r="B109" s="91" t="s">
        <v>836</v>
      </c>
      <c r="C109" s="20" t="s">
        <v>735</v>
      </c>
      <c r="D109" s="9"/>
      <c r="E109" s="9"/>
      <c r="F109" s="9"/>
      <c r="G109" s="9"/>
      <c r="H109" s="9"/>
      <c r="I109" s="9"/>
      <c r="J109" s="9"/>
      <c r="K109" s="9"/>
      <c r="L109" s="9"/>
      <c r="M109" s="70">
        <v>50</v>
      </c>
      <c r="N109" s="9"/>
      <c r="O109" s="9"/>
      <c r="P109" s="20" t="s">
        <v>108</v>
      </c>
      <c r="Q109" s="20" t="s">
        <v>1241</v>
      </c>
      <c r="R109" s="168">
        <v>26.16</v>
      </c>
      <c r="S109" s="130">
        <v>1308</v>
      </c>
    </row>
    <row r="110" spans="1:19" x14ac:dyDescent="0.2">
      <c r="A110" s="184" t="s">
        <v>1631</v>
      </c>
      <c r="B110" s="91" t="s">
        <v>837</v>
      </c>
      <c r="C110" s="20" t="s">
        <v>735</v>
      </c>
      <c r="D110" s="9"/>
      <c r="E110" s="9"/>
      <c r="F110" s="9"/>
      <c r="G110" s="9"/>
      <c r="H110" s="9"/>
      <c r="I110" s="9"/>
      <c r="J110" s="9"/>
      <c r="K110" s="9"/>
      <c r="L110" s="9"/>
      <c r="M110" s="70">
        <v>50</v>
      </c>
      <c r="N110" s="9"/>
      <c r="O110" s="9"/>
      <c r="P110" s="20" t="s">
        <v>108</v>
      </c>
      <c r="Q110" s="20" t="s">
        <v>1241</v>
      </c>
      <c r="R110" s="168">
        <v>26.16</v>
      </c>
      <c r="S110" s="130">
        <v>1308</v>
      </c>
    </row>
    <row r="111" spans="1:19" x14ac:dyDescent="0.2">
      <c r="A111" s="184" t="s">
        <v>1631</v>
      </c>
      <c r="B111" s="91" t="s">
        <v>838</v>
      </c>
      <c r="C111" s="20" t="s">
        <v>735</v>
      </c>
      <c r="D111" s="9"/>
      <c r="E111" s="9"/>
      <c r="F111" s="9"/>
      <c r="G111" s="9"/>
      <c r="H111" s="9"/>
      <c r="I111" s="9"/>
      <c r="J111" s="9"/>
      <c r="K111" s="9"/>
      <c r="L111" s="9"/>
      <c r="M111" s="70">
        <v>10</v>
      </c>
      <c r="N111" s="9"/>
      <c r="O111" s="9"/>
      <c r="P111" s="20" t="s">
        <v>108</v>
      </c>
      <c r="Q111" s="20" t="s">
        <v>1241</v>
      </c>
      <c r="R111" s="168">
        <v>26.16</v>
      </c>
      <c r="S111" s="130">
        <v>261.60000000000002</v>
      </c>
    </row>
    <row r="112" spans="1:19" x14ac:dyDescent="0.2">
      <c r="A112" s="184" t="s">
        <v>1631</v>
      </c>
      <c r="B112" s="91" t="s">
        <v>839</v>
      </c>
      <c r="C112" s="20" t="s">
        <v>735</v>
      </c>
      <c r="D112" s="9"/>
      <c r="E112" s="9"/>
      <c r="F112" s="9"/>
      <c r="G112" s="9"/>
      <c r="H112" s="9"/>
      <c r="I112" s="9"/>
      <c r="J112" s="9"/>
      <c r="K112" s="9"/>
      <c r="L112" s="9"/>
      <c r="M112" s="70">
        <v>100</v>
      </c>
      <c r="N112" s="9"/>
      <c r="O112" s="9"/>
      <c r="P112" s="20" t="s">
        <v>108</v>
      </c>
      <c r="Q112" s="20" t="s">
        <v>1241</v>
      </c>
      <c r="R112" s="168">
        <v>23.5</v>
      </c>
      <c r="S112" s="130">
        <v>2350</v>
      </c>
    </row>
    <row r="113" spans="1:19" x14ac:dyDescent="0.2">
      <c r="A113" s="184" t="s">
        <v>1631</v>
      </c>
      <c r="B113" s="91" t="s">
        <v>840</v>
      </c>
      <c r="C113" s="20" t="s">
        <v>735</v>
      </c>
      <c r="D113" s="9"/>
      <c r="E113" s="9"/>
      <c r="F113" s="9"/>
      <c r="G113" s="9"/>
      <c r="H113" s="9"/>
      <c r="I113" s="9"/>
      <c r="J113" s="9"/>
      <c r="K113" s="9"/>
      <c r="L113" s="9"/>
      <c r="M113" s="70">
        <v>5</v>
      </c>
      <c r="N113" s="9"/>
      <c r="O113" s="9"/>
      <c r="P113" s="20" t="s">
        <v>108</v>
      </c>
      <c r="Q113" s="20" t="s">
        <v>1241</v>
      </c>
      <c r="R113" s="168">
        <v>20.81</v>
      </c>
      <c r="S113" s="130">
        <v>104.05</v>
      </c>
    </row>
    <row r="114" spans="1:19" x14ac:dyDescent="0.2">
      <c r="A114" s="184" t="s">
        <v>1631</v>
      </c>
      <c r="B114" s="91" t="s">
        <v>841</v>
      </c>
      <c r="C114" s="20" t="s">
        <v>735</v>
      </c>
      <c r="D114" s="9"/>
      <c r="E114" s="9"/>
      <c r="F114" s="9"/>
      <c r="G114" s="9"/>
      <c r="H114" s="9"/>
      <c r="I114" s="9"/>
      <c r="J114" s="9"/>
      <c r="K114" s="9"/>
      <c r="L114" s="9"/>
      <c r="M114" s="70">
        <v>8000</v>
      </c>
      <c r="N114" s="9"/>
      <c r="O114" s="9"/>
      <c r="P114" s="20" t="s">
        <v>108</v>
      </c>
      <c r="Q114" s="20" t="s">
        <v>1241</v>
      </c>
      <c r="R114" s="168">
        <v>3.51</v>
      </c>
      <c r="S114" s="130">
        <v>28080</v>
      </c>
    </row>
    <row r="115" spans="1:19" x14ac:dyDescent="0.2">
      <c r="A115" s="184" t="s">
        <v>1631</v>
      </c>
      <c r="B115" s="91" t="s">
        <v>842</v>
      </c>
      <c r="C115" s="20" t="s">
        <v>735</v>
      </c>
      <c r="D115" s="9"/>
      <c r="E115" s="9"/>
      <c r="F115" s="9"/>
      <c r="G115" s="9"/>
      <c r="H115" s="9"/>
      <c r="I115" s="9"/>
      <c r="J115" s="9"/>
      <c r="K115" s="9"/>
      <c r="L115" s="9"/>
      <c r="M115" s="70">
        <v>1000</v>
      </c>
      <c r="N115" s="9"/>
      <c r="O115" s="9"/>
      <c r="P115" s="20" t="s">
        <v>108</v>
      </c>
      <c r="Q115" s="20" t="s">
        <v>1241</v>
      </c>
      <c r="R115" s="168">
        <v>5.2</v>
      </c>
      <c r="S115" s="130">
        <v>5200</v>
      </c>
    </row>
    <row r="116" spans="1:19" x14ac:dyDescent="0.2">
      <c r="A116" s="184" t="s">
        <v>1631</v>
      </c>
      <c r="B116" s="91" t="s">
        <v>843</v>
      </c>
      <c r="C116" s="20" t="s">
        <v>735</v>
      </c>
      <c r="D116" s="9"/>
      <c r="E116" s="9"/>
      <c r="F116" s="9"/>
      <c r="G116" s="9"/>
      <c r="H116" s="9"/>
      <c r="I116" s="9"/>
      <c r="J116" s="9"/>
      <c r="K116" s="9"/>
      <c r="L116" s="9"/>
      <c r="M116" s="70">
        <v>1000</v>
      </c>
      <c r="N116" s="9"/>
      <c r="O116" s="9"/>
      <c r="P116" s="20" t="s">
        <v>108</v>
      </c>
      <c r="Q116" s="20" t="s">
        <v>1241</v>
      </c>
      <c r="R116" s="168">
        <v>3.08</v>
      </c>
      <c r="S116" s="130">
        <v>3080</v>
      </c>
    </row>
    <row r="117" spans="1:19" x14ac:dyDescent="0.2">
      <c r="A117" s="184" t="s">
        <v>1631</v>
      </c>
      <c r="B117" s="91" t="s">
        <v>844</v>
      </c>
      <c r="C117" s="20" t="s">
        <v>735</v>
      </c>
      <c r="D117" s="9"/>
      <c r="E117" s="9"/>
      <c r="F117" s="9"/>
      <c r="G117" s="9"/>
      <c r="H117" s="9"/>
      <c r="I117" s="9"/>
      <c r="J117" s="9"/>
      <c r="K117" s="9"/>
      <c r="L117" s="9"/>
      <c r="M117" s="70">
        <v>50</v>
      </c>
      <c r="N117" s="9"/>
      <c r="O117" s="9"/>
      <c r="P117" s="20" t="s">
        <v>108</v>
      </c>
      <c r="Q117" s="20" t="s">
        <v>1241</v>
      </c>
      <c r="R117" s="168">
        <v>3.23</v>
      </c>
      <c r="S117" s="130">
        <v>161.5</v>
      </c>
    </row>
    <row r="118" spans="1:19" x14ac:dyDescent="0.2">
      <c r="A118" s="184" t="s">
        <v>1631</v>
      </c>
      <c r="B118" s="91" t="s">
        <v>845</v>
      </c>
      <c r="C118" s="20" t="s">
        <v>735</v>
      </c>
      <c r="D118" s="9"/>
      <c r="E118" s="9"/>
      <c r="F118" s="9"/>
      <c r="G118" s="9"/>
      <c r="H118" s="9"/>
      <c r="I118" s="9"/>
      <c r="J118" s="9"/>
      <c r="K118" s="9"/>
      <c r="L118" s="9"/>
      <c r="M118" s="70">
        <v>100</v>
      </c>
      <c r="N118" s="9"/>
      <c r="O118" s="9"/>
      <c r="P118" s="20" t="s">
        <v>108</v>
      </c>
      <c r="Q118" s="20" t="s">
        <v>1241</v>
      </c>
      <c r="R118" s="168">
        <v>6.49</v>
      </c>
      <c r="S118" s="130">
        <v>649</v>
      </c>
    </row>
    <row r="119" spans="1:19" x14ac:dyDescent="0.2">
      <c r="A119" s="184" t="s">
        <v>1631</v>
      </c>
      <c r="B119" s="91" t="s">
        <v>846</v>
      </c>
      <c r="C119" s="20" t="s">
        <v>735</v>
      </c>
      <c r="D119" s="9"/>
      <c r="E119" s="9"/>
      <c r="F119" s="9"/>
      <c r="G119" s="9"/>
      <c r="H119" s="9"/>
      <c r="I119" s="9"/>
      <c r="J119" s="9"/>
      <c r="K119" s="9"/>
      <c r="L119" s="9"/>
      <c r="M119" s="70">
        <v>10</v>
      </c>
      <c r="N119" s="9"/>
      <c r="O119" s="9"/>
      <c r="P119" s="20" t="s">
        <v>108</v>
      </c>
      <c r="Q119" s="20" t="s">
        <v>1241</v>
      </c>
      <c r="R119" s="168">
        <v>52</v>
      </c>
      <c r="S119" s="130">
        <v>520</v>
      </c>
    </row>
    <row r="120" spans="1:19" x14ac:dyDescent="0.2">
      <c r="A120" s="184" t="s">
        <v>1631</v>
      </c>
      <c r="B120" s="91" t="s">
        <v>847</v>
      </c>
      <c r="C120" s="20" t="s">
        <v>735</v>
      </c>
      <c r="D120" s="9"/>
      <c r="E120" s="9"/>
      <c r="F120" s="9"/>
      <c r="G120" s="9"/>
      <c r="H120" s="9"/>
      <c r="I120" s="9"/>
      <c r="J120" s="9"/>
      <c r="K120" s="9"/>
      <c r="L120" s="9"/>
      <c r="M120" s="70">
        <v>5</v>
      </c>
      <c r="N120" s="9"/>
      <c r="O120" s="9"/>
      <c r="P120" s="20" t="s">
        <v>108</v>
      </c>
      <c r="Q120" s="20" t="s">
        <v>1241</v>
      </c>
      <c r="R120" s="168">
        <v>36.9</v>
      </c>
      <c r="S120" s="130">
        <v>184.5</v>
      </c>
    </row>
    <row r="121" spans="1:19" x14ac:dyDescent="0.2">
      <c r="A121" s="184" t="s">
        <v>1631</v>
      </c>
      <c r="B121" s="91" t="s">
        <v>848</v>
      </c>
      <c r="C121" s="20" t="s">
        <v>735</v>
      </c>
      <c r="D121" s="9"/>
      <c r="E121" s="9"/>
      <c r="F121" s="9"/>
      <c r="G121" s="9"/>
      <c r="H121" s="9"/>
      <c r="I121" s="9"/>
      <c r="J121" s="9"/>
      <c r="K121" s="9"/>
      <c r="L121" s="9"/>
      <c r="M121" s="70">
        <v>20000</v>
      </c>
      <c r="N121" s="9"/>
      <c r="O121" s="9"/>
      <c r="P121" s="20" t="s">
        <v>108</v>
      </c>
      <c r="Q121" s="20" t="s">
        <v>1241</v>
      </c>
      <c r="R121" s="168">
        <v>0.61</v>
      </c>
      <c r="S121" s="130">
        <v>12200</v>
      </c>
    </row>
    <row r="122" spans="1:19" x14ac:dyDescent="0.2">
      <c r="A122" s="184" t="s">
        <v>1631</v>
      </c>
      <c r="B122" s="91" t="s">
        <v>849</v>
      </c>
      <c r="C122" s="20" t="s">
        <v>735</v>
      </c>
      <c r="D122" s="9"/>
      <c r="E122" s="9"/>
      <c r="F122" s="9"/>
      <c r="G122" s="9"/>
      <c r="H122" s="9"/>
      <c r="I122" s="9"/>
      <c r="J122" s="9"/>
      <c r="K122" s="9"/>
      <c r="L122" s="9"/>
      <c r="M122" s="70">
        <v>20000</v>
      </c>
      <c r="N122" s="9"/>
      <c r="O122" s="9"/>
      <c r="P122" s="20" t="s">
        <v>108</v>
      </c>
      <c r="Q122" s="20" t="s">
        <v>1241</v>
      </c>
      <c r="R122" s="168">
        <v>0.56999999999999995</v>
      </c>
      <c r="S122" s="130">
        <v>11399.999999999998</v>
      </c>
    </row>
    <row r="123" spans="1:19" x14ac:dyDescent="0.2">
      <c r="A123" s="184" t="s">
        <v>1631</v>
      </c>
      <c r="B123" s="91" t="s">
        <v>850</v>
      </c>
      <c r="C123" s="20" t="s">
        <v>735</v>
      </c>
      <c r="D123" s="9"/>
      <c r="E123" s="9"/>
      <c r="F123" s="9"/>
      <c r="G123" s="9"/>
      <c r="H123" s="9"/>
      <c r="I123" s="9"/>
      <c r="J123" s="9"/>
      <c r="K123" s="9"/>
      <c r="L123" s="9"/>
      <c r="M123" s="70">
        <v>10000</v>
      </c>
      <c r="N123" s="9"/>
      <c r="O123" s="9"/>
      <c r="P123" s="20" t="s">
        <v>108</v>
      </c>
      <c r="Q123" s="20" t="s">
        <v>1241</v>
      </c>
      <c r="R123" s="168">
        <v>0.56000000000000005</v>
      </c>
      <c r="S123" s="130">
        <v>5600.0000000000009</v>
      </c>
    </row>
    <row r="124" spans="1:19" x14ac:dyDescent="0.2">
      <c r="A124" s="184" t="s">
        <v>1631</v>
      </c>
      <c r="B124" s="91" t="s">
        <v>851</v>
      </c>
      <c r="C124" s="20" t="s">
        <v>735</v>
      </c>
      <c r="D124" s="9"/>
      <c r="E124" s="9"/>
      <c r="F124" s="9"/>
      <c r="G124" s="9"/>
      <c r="H124" s="9"/>
      <c r="I124" s="9"/>
      <c r="J124" s="9"/>
      <c r="K124" s="9"/>
      <c r="L124" s="9"/>
      <c r="M124" s="70">
        <v>8000</v>
      </c>
      <c r="N124" s="9"/>
      <c r="O124" s="9"/>
      <c r="P124" s="20" t="s">
        <v>108</v>
      </c>
      <c r="Q124" s="20" t="s">
        <v>1241</v>
      </c>
      <c r="R124" s="168">
        <v>0.55000000000000004</v>
      </c>
      <c r="S124" s="130">
        <v>4400</v>
      </c>
    </row>
    <row r="125" spans="1:19" x14ac:dyDescent="0.2">
      <c r="A125" s="184" t="s">
        <v>1631</v>
      </c>
      <c r="B125" s="91" t="s">
        <v>852</v>
      </c>
      <c r="C125" s="20" t="s">
        <v>735</v>
      </c>
      <c r="D125" s="9"/>
      <c r="E125" s="9"/>
      <c r="F125" s="9"/>
      <c r="G125" s="9"/>
      <c r="H125" s="9"/>
      <c r="I125" s="9"/>
      <c r="J125" s="9"/>
      <c r="K125" s="9"/>
      <c r="L125" s="9"/>
      <c r="M125" s="70">
        <v>5000</v>
      </c>
      <c r="N125" s="9"/>
      <c r="O125" s="9"/>
      <c r="P125" s="20" t="s">
        <v>108</v>
      </c>
      <c r="Q125" s="20" t="s">
        <v>1241</v>
      </c>
      <c r="R125" s="168">
        <v>1.08</v>
      </c>
      <c r="S125" s="130">
        <v>5400</v>
      </c>
    </row>
    <row r="126" spans="1:19" x14ac:dyDescent="0.2">
      <c r="A126" s="184" t="s">
        <v>1631</v>
      </c>
      <c r="B126" s="91" t="s">
        <v>853</v>
      </c>
      <c r="C126" s="20" t="s">
        <v>735</v>
      </c>
      <c r="D126" s="9"/>
      <c r="E126" s="9"/>
      <c r="F126" s="9"/>
      <c r="G126" s="9"/>
      <c r="H126" s="9"/>
      <c r="I126" s="9"/>
      <c r="J126" s="9"/>
      <c r="K126" s="9"/>
      <c r="L126" s="9"/>
      <c r="M126" s="70">
        <v>10000</v>
      </c>
      <c r="N126" s="9"/>
      <c r="O126" s="9"/>
      <c r="P126" s="20" t="s">
        <v>108</v>
      </c>
      <c r="Q126" s="20" t="s">
        <v>1241</v>
      </c>
      <c r="R126" s="168">
        <v>0.64</v>
      </c>
      <c r="S126" s="130">
        <v>6400</v>
      </c>
    </row>
    <row r="127" spans="1:19" x14ac:dyDescent="0.2">
      <c r="A127" s="184" t="s">
        <v>1631</v>
      </c>
      <c r="B127" s="91" t="s">
        <v>854</v>
      </c>
      <c r="C127" s="20" t="s">
        <v>735</v>
      </c>
      <c r="D127" s="9"/>
      <c r="E127" s="9"/>
      <c r="F127" s="9"/>
      <c r="G127" s="9"/>
      <c r="H127" s="9"/>
      <c r="I127" s="9"/>
      <c r="J127" s="9"/>
      <c r="K127" s="9"/>
      <c r="L127" s="9"/>
      <c r="M127" s="70">
        <v>12</v>
      </c>
      <c r="N127" s="9"/>
      <c r="O127" s="9"/>
      <c r="P127" s="20" t="s">
        <v>108</v>
      </c>
      <c r="Q127" s="20" t="s">
        <v>1241</v>
      </c>
      <c r="R127" s="109">
        <v>6.78</v>
      </c>
      <c r="S127" s="130">
        <v>81.36</v>
      </c>
    </row>
    <row r="128" spans="1:19" x14ac:dyDescent="0.2">
      <c r="A128" s="184" t="s">
        <v>1631</v>
      </c>
      <c r="B128" s="91" t="s">
        <v>855</v>
      </c>
      <c r="C128" s="20" t="s">
        <v>735</v>
      </c>
      <c r="D128" s="9"/>
      <c r="E128" s="9"/>
      <c r="F128" s="9"/>
      <c r="G128" s="9"/>
      <c r="H128" s="9"/>
      <c r="I128" s="9"/>
      <c r="J128" s="9"/>
      <c r="K128" s="9"/>
      <c r="L128" s="9"/>
      <c r="M128" s="70">
        <v>12</v>
      </c>
      <c r="N128" s="9"/>
      <c r="O128" s="9"/>
      <c r="P128" s="20" t="s">
        <v>108</v>
      </c>
      <c r="Q128" s="20" t="s">
        <v>1241</v>
      </c>
      <c r="R128" s="168">
        <v>8.1199999999999992</v>
      </c>
      <c r="S128" s="130">
        <v>97.44</v>
      </c>
    </row>
    <row r="129" spans="1:19" x14ac:dyDescent="0.2">
      <c r="A129" s="184" t="s">
        <v>1631</v>
      </c>
      <c r="B129" s="91" t="s">
        <v>856</v>
      </c>
      <c r="C129" s="20" t="s">
        <v>735</v>
      </c>
      <c r="D129" s="9"/>
      <c r="E129" s="9"/>
      <c r="F129" s="9"/>
      <c r="G129" s="9"/>
      <c r="H129" s="9"/>
      <c r="I129" s="9"/>
      <c r="J129" s="9"/>
      <c r="K129" s="9"/>
      <c r="L129" s="9"/>
      <c r="M129" s="70">
        <v>10</v>
      </c>
      <c r="N129" s="9"/>
      <c r="O129" s="9"/>
      <c r="P129" s="20" t="s">
        <v>108</v>
      </c>
      <c r="Q129" s="20" t="s">
        <v>1241</v>
      </c>
      <c r="R129" s="168">
        <v>16.2</v>
      </c>
      <c r="S129" s="130">
        <v>162</v>
      </c>
    </row>
    <row r="130" spans="1:19" x14ac:dyDescent="0.2">
      <c r="A130" s="184" t="s">
        <v>1631</v>
      </c>
      <c r="B130" s="91" t="s">
        <v>857</v>
      </c>
      <c r="C130" s="20" t="s">
        <v>735</v>
      </c>
      <c r="D130" s="9"/>
      <c r="E130" s="9"/>
      <c r="F130" s="9"/>
      <c r="G130" s="9"/>
      <c r="H130" s="9"/>
      <c r="I130" s="9"/>
      <c r="J130" s="9"/>
      <c r="K130" s="9"/>
      <c r="L130" s="9"/>
      <c r="M130" s="70">
        <v>200</v>
      </c>
      <c r="N130" s="9"/>
      <c r="O130" s="9"/>
      <c r="P130" s="20" t="s">
        <v>108</v>
      </c>
      <c r="Q130" s="20" t="s">
        <v>1241</v>
      </c>
      <c r="R130" s="168">
        <v>2.62</v>
      </c>
      <c r="S130" s="130">
        <v>524</v>
      </c>
    </row>
    <row r="131" spans="1:19" x14ac:dyDescent="0.2">
      <c r="A131" s="184" t="s">
        <v>1631</v>
      </c>
      <c r="B131" s="91" t="s">
        <v>858</v>
      </c>
      <c r="C131" s="20" t="s">
        <v>735</v>
      </c>
      <c r="D131" s="9"/>
      <c r="E131" s="9"/>
      <c r="F131" s="9"/>
      <c r="G131" s="9"/>
      <c r="H131" s="9"/>
      <c r="I131" s="9"/>
      <c r="J131" s="9"/>
      <c r="K131" s="9"/>
      <c r="L131" s="9"/>
      <c r="M131" s="70">
        <v>150</v>
      </c>
      <c r="N131" s="9"/>
      <c r="O131" s="9"/>
      <c r="P131" s="20" t="s">
        <v>108</v>
      </c>
      <c r="Q131" s="20" t="s">
        <v>1241</v>
      </c>
      <c r="R131" s="168">
        <v>72</v>
      </c>
      <c r="S131" s="130">
        <v>10800</v>
      </c>
    </row>
    <row r="132" spans="1:19" x14ac:dyDescent="0.2">
      <c r="A132" s="184" t="s">
        <v>1631</v>
      </c>
      <c r="B132" s="91" t="s">
        <v>859</v>
      </c>
      <c r="C132" s="20" t="s">
        <v>735</v>
      </c>
      <c r="D132" s="9"/>
      <c r="E132" s="9"/>
      <c r="F132" s="9"/>
      <c r="G132" s="9"/>
      <c r="H132" s="9"/>
      <c r="I132" s="9"/>
      <c r="J132" s="9"/>
      <c r="K132" s="9"/>
      <c r="L132" s="9"/>
      <c r="M132" s="70">
        <v>200</v>
      </c>
      <c r="N132" s="9"/>
      <c r="O132" s="9"/>
      <c r="P132" s="20" t="s">
        <v>108</v>
      </c>
      <c r="Q132" s="20" t="s">
        <v>1241</v>
      </c>
      <c r="R132" s="168">
        <v>2.85</v>
      </c>
      <c r="S132" s="130">
        <v>570</v>
      </c>
    </row>
    <row r="133" spans="1:19" x14ac:dyDescent="0.2">
      <c r="A133" s="184" t="s">
        <v>1631</v>
      </c>
      <c r="B133" s="91" t="s">
        <v>860</v>
      </c>
      <c r="C133" s="20" t="s">
        <v>735</v>
      </c>
      <c r="D133" s="9"/>
      <c r="E133" s="9"/>
      <c r="F133" s="9"/>
      <c r="G133" s="9"/>
      <c r="H133" s="9"/>
      <c r="I133" s="9"/>
      <c r="J133" s="9"/>
      <c r="K133" s="9"/>
      <c r="L133" s="9"/>
      <c r="M133" s="70">
        <v>200</v>
      </c>
      <c r="N133" s="9"/>
      <c r="O133" s="9"/>
      <c r="P133" s="20" t="s">
        <v>108</v>
      </c>
      <c r="Q133" s="20" t="s">
        <v>1241</v>
      </c>
      <c r="R133" s="168">
        <v>43.3</v>
      </c>
      <c r="S133" s="130">
        <v>8660</v>
      </c>
    </row>
    <row r="134" spans="1:19" x14ac:dyDescent="0.2">
      <c r="A134" s="184" t="s">
        <v>1631</v>
      </c>
      <c r="B134" s="91" t="s">
        <v>861</v>
      </c>
      <c r="C134" s="20" t="s">
        <v>735</v>
      </c>
      <c r="D134" s="9"/>
      <c r="E134" s="9"/>
      <c r="F134" s="9"/>
      <c r="G134" s="9"/>
      <c r="H134" s="9"/>
      <c r="I134" s="9"/>
      <c r="J134" s="9"/>
      <c r="K134" s="9"/>
      <c r="L134" s="9"/>
      <c r="M134" s="70">
        <v>5</v>
      </c>
      <c r="N134" s="9"/>
      <c r="O134" s="9"/>
      <c r="P134" s="20" t="s">
        <v>108</v>
      </c>
      <c r="Q134" s="20" t="s">
        <v>1241</v>
      </c>
      <c r="R134" s="168">
        <v>115.42</v>
      </c>
      <c r="S134" s="130">
        <v>577.1</v>
      </c>
    </row>
    <row r="135" spans="1:19" x14ac:dyDescent="0.2">
      <c r="A135" s="184" t="s">
        <v>1631</v>
      </c>
      <c r="B135" s="91" t="s">
        <v>862</v>
      </c>
      <c r="C135" s="20" t="s">
        <v>735</v>
      </c>
      <c r="D135" s="9"/>
      <c r="E135" s="9"/>
      <c r="F135" s="9"/>
      <c r="G135" s="9"/>
      <c r="H135" s="9"/>
      <c r="I135" s="9"/>
      <c r="J135" s="9"/>
      <c r="K135" s="9"/>
      <c r="L135" s="9"/>
      <c r="M135" s="70">
        <v>300</v>
      </c>
      <c r="N135" s="9"/>
      <c r="O135" s="9"/>
      <c r="P135" s="20" t="s">
        <v>108</v>
      </c>
      <c r="Q135" s="20" t="s">
        <v>1241</v>
      </c>
      <c r="R135" s="168">
        <v>28.15</v>
      </c>
      <c r="S135" s="130">
        <v>8445</v>
      </c>
    </row>
    <row r="136" spans="1:19" x14ac:dyDescent="0.2">
      <c r="A136" s="184" t="s">
        <v>1631</v>
      </c>
      <c r="B136" s="91" t="s">
        <v>863</v>
      </c>
      <c r="C136" s="20" t="s">
        <v>735</v>
      </c>
      <c r="D136" s="9"/>
      <c r="E136" s="9"/>
      <c r="F136" s="9"/>
      <c r="G136" s="9"/>
      <c r="H136" s="9"/>
      <c r="I136" s="9"/>
      <c r="J136" s="9"/>
      <c r="K136" s="9"/>
      <c r="L136" s="9"/>
      <c r="M136" s="70">
        <v>5</v>
      </c>
      <c r="N136" s="9"/>
      <c r="O136" s="9"/>
      <c r="P136" s="20" t="s">
        <v>108</v>
      </c>
      <c r="Q136" s="20" t="s">
        <v>1241</v>
      </c>
      <c r="R136" s="168">
        <v>65</v>
      </c>
      <c r="S136" s="130">
        <v>325</v>
      </c>
    </row>
    <row r="137" spans="1:19" x14ac:dyDescent="0.2">
      <c r="A137" s="184" t="s">
        <v>1631</v>
      </c>
      <c r="B137" s="91" t="s">
        <v>864</v>
      </c>
      <c r="C137" s="20" t="s">
        <v>735</v>
      </c>
      <c r="D137" s="9"/>
      <c r="E137" s="9"/>
      <c r="F137" s="9"/>
      <c r="G137" s="9"/>
      <c r="H137" s="9"/>
      <c r="I137" s="9"/>
      <c r="J137" s="9"/>
      <c r="K137" s="9"/>
      <c r="L137" s="9"/>
      <c r="M137" s="70">
        <v>20</v>
      </c>
      <c r="N137" s="9"/>
      <c r="O137" s="9"/>
      <c r="P137" s="20" t="s">
        <v>108</v>
      </c>
      <c r="Q137" s="20" t="s">
        <v>1241</v>
      </c>
      <c r="R137" s="168">
        <v>22.3</v>
      </c>
      <c r="S137" s="130">
        <v>446</v>
      </c>
    </row>
    <row r="138" spans="1:19" x14ac:dyDescent="0.2">
      <c r="A138" s="184" t="s">
        <v>1631</v>
      </c>
      <c r="B138" s="91" t="s">
        <v>865</v>
      </c>
      <c r="C138" s="20" t="s">
        <v>735</v>
      </c>
      <c r="D138" s="9"/>
      <c r="E138" s="9"/>
      <c r="F138" s="9"/>
      <c r="G138" s="9"/>
      <c r="H138" s="9"/>
      <c r="I138" s="9"/>
      <c r="J138" s="9"/>
      <c r="K138" s="9"/>
      <c r="L138" s="9"/>
      <c r="M138" s="70">
        <v>40</v>
      </c>
      <c r="N138" s="9"/>
      <c r="O138" s="9"/>
      <c r="P138" s="20" t="s">
        <v>108</v>
      </c>
      <c r="Q138" s="20" t="s">
        <v>1241</v>
      </c>
      <c r="R138" s="168">
        <v>21.7</v>
      </c>
      <c r="S138" s="130">
        <v>868</v>
      </c>
    </row>
    <row r="139" spans="1:19" x14ac:dyDescent="0.2">
      <c r="A139" s="184" t="s">
        <v>1631</v>
      </c>
      <c r="B139" s="91" t="s">
        <v>866</v>
      </c>
      <c r="C139" s="20" t="s">
        <v>735</v>
      </c>
      <c r="D139" s="9"/>
      <c r="E139" s="9"/>
      <c r="F139" s="9"/>
      <c r="G139" s="9"/>
      <c r="H139" s="9"/>
      <c r="I139" s="9"/>
      <c r="J139" s="9"/>
      <c r="K139" s="9"/>
      <c r="L139" s="9"/>
      <c r="M139" s="70">
        <v>30</v>
      </c>
      <c r="N139" s="9"/>
      <c r="O139" s="9"/>
      <c r="P139" s="20" t="s">
        <v>108</v>
      </c>
      <c r="Q139" s="20" t="s">
        <v>1241</v>
      </c>
      <c r="R139" s="168">
        <v>22.2</v>
      </c>
      <c r="S139" s="130">
        <v>666</v>
      </c>
    </row>
    <row r="140" spans="1:19" x14ac:dyDescent="0.2">
      <c r="A140" s="184" t="s">
        <v>1631</v>
      </c>
      <c r="B140" s="91" t="s">
        <v>867</v>
      </c>
      <c r="C140" s="20" t="s">
        <v>735</v>
      </c>
      <c r="D140" s="9"/>
      <c r="E140" s="9"/>
      <c r="F140" s="9"/>
      <c r="G140" s="9"/>
      <c r="H140" s="9"/>
      <c r="I140" s="9"/>
      <c r="J140" s="9"/>
      <c r="K140" s="9"/>
      <c r="L140" s="9"/>
      <c r="M140" s="70">
        <v>20</v>
      </c>
      <c r="N140" s="9"/>
      <c r="O140" s="9"/>
      <c r="P140" s="20" t="s">
        <v>108</v>
      </c>
      <c r="Q140" s="20" t="s">
        <v>1241</v>
      </c>
      <c r="R140" s="168">
        <v>22.3</v>
      </c>
      <c r="S140" s="130">
        <v>446</v>
      </c>
    </row>
    <row r="141" spans="1:19" x14ac:dyDescent="0.2">
      <c r="A141" s="184" t="s">
        <v>1631</v>
      </c>
      <c r="B141" s="91" t="s">
        <v>868</v>
      </c>
      <c r="C141" s="20" t="s">
        <v>735</v>
      </c>
      <c r="D141" s="9"/>
      <c r="E141" s="9"/>
      <c r="F141" s="9"/>
      <c r="G141" s="9"/>
      <c r="H141" s="9"/>
      <c r="I141" s="9"/>
      <c r="J141" s="9"/>
      <c r="K141" s="9"/>
      <c r="L141" s="9"/>
      <c r="M141" s="70">
        <v>100</v>
      </c>
      <c r="N141" s="9"/>
      <c r="O141" s="9"/>
      <c r="P141" s="20" t="s">
        <v>108</v>
      </c>
      <c r="Q141" s="20" t="s">
        <v>1241</v>
      </c>
      <c r="R141" s="168">
        <v>3.1</v>
      </c>
      <c r="S141" s="130">
        <v>310</v>
      </c>
    </row>
    <row r="142" spans="1:19" x14ac:dyDescent="0.2">
      <c r="A142" s="184" t="s">
        <v>1631</v>
      </c>
      <c r="B142" s="91" t="s">
        <v>869</v>
      </c>
      <c r="C142" s="20" t="s">
        <v>735</v>
      </c>
      <c r="D142" s="9"/>
      <c r="E142" s="9"/>
      <c r="F142" s="9"/>
      <c r="G142" s="9"/>
      <c r="H142" s="9"/>
      <c r="I142" s="9"/>
      <c r="J142" s="9"/>
      <c r="K142" s="9"/>
      <c r="L142" s="9"/>
      <c r="M142" s="70">
        <v>100</v>
      </c>
      <c r="N142" s="9"/>
      <c r="O142" s="9"/>
      <c r="P142" s="20" t="s">
        <v>108</v>
      </c>
      <c r="Q142" s="20" t="s">
        <v>1241</v>
      </c>
      <c r="R142" s="168">
        <v>9.8000000000000007</v>
      </c>
      <c r="S142" s="130">
        <v>980.00000000000011</v>
      </c>
    </row>
    <row r="143" spans="1:19" x14ac:dyDescent="0.2">
      <c r="A143" s="184" t="s">
        <v>1631</v>
      </c>
      <c r="B143" s="91" t="s">
        <v>870</v>
      </c>
      <c r="C143" s="20" t="s">
        <v>735</v>
      </c>
      <c r="D143" s="9"/>
      <c r="E143" s="9"/>
      <c r="F143" s="9"/>
      <c r="G143" s="9"/>
      <c r="H143" s="9"/>
      <c r="I143" s="9"/>
      <c r="J143" s="9"/>
      <c r="K143" s="9"/>
      <c r="L143" s="9"/>
      <c r="M143" s="70">
        <v>800</v>
      </c>
      <c r="N143" s="9"/>
      <c r="O143" s="9"/>
      <c r="P143" s="20" t="s">
        <v>108</v>
      </c>
      <c r="Q143" s="20" t="s">
        <v>1241</v>
      </c>
      <c r="R143" s="168">
        <v>8.7100000000000009</v>
      </c>
      <c r="S143" s="130">
        <v>6968.0000000000009</v>
      </c>
    </row>
    <row r="144" spans="1:19" x14ac:dyDescent="0.2">
      <c r="A144" s="184" t="s">
        <v>1631</v>
      </c>
      <c r="B144" s="91" t="s">
        <v>871</v>
      </c>
      <c r="C144" s="20" t="s">
        <v>735</v>
      </c>
      <c r="D144" s="9"/>
      <c r="E144" s="9"/>
      <c r="F144" s="9"/>
      <c r="G144" s="9"/>
      <c r="H144" s="9"/>
      <c r="I144" s="9"/>
      <c r="J144" s="9"/>
      <c r="K144" s="9"/>
      <c r="L144" s="9"/>
      <c r="M144" s="70">
        <v>100</v>
      </c>
      <c r="N144" s="9"/>
      <c r="O144" s="9"/>
      <c r="P144" s="20" t="s">
        <v>108</v>
      </c>
      <c r="Q144" s="20" t="s">
        <v>1241</v>
      </c>
      <c r="R144" s="168">
        <v>8.32</v>
      </c>
      <c r="S144" s="130">
        <v>832</v>
      </c>
    </row>
    <row r="145" spans="1:19" x14ac:dyDescent="0.2">
      <c r="A145" s="184" t="s">
        <v>1631</v>
      </c>
      <c r="B145" s="91" t="s">
        <v>872</v>
      </c>
      <c r="C145" s="20" t="s">
        <v>735</v>
      </c>
      <c r="D145" s="9"/>
      <c r="E145" s="9"/>
      <c r="F145" s="9"/>
      <c r="G145" s="9"/>
      <c r="H145" s="9"/>
      <c r="I145" s="9"/>
      <c r="J145" s="9"/>
      <c r="K145" s="9"/>
      <c r="L145" s="9"/>
      <c r="M145" s="70">
        <v>50</v>
      </c>
      <c r="N145" s="9"/>
      <c r="O145" s="9"/>
      <c r="P145" s="20" t="s">
        <v>108</v>
      </c>
      <c r="Q145" s="20" t="s">
        <v>1241</v>
      </c>
      <c r="R145" s="168">
        <v>4</v>
      </c>
      <c r="S145" s="130">
        <v>200</v>
      </c>
    </row>
    <row r="146" spans="1:19" x14ac:dyDescent="0.2">
      <c r="A146" s="184" t="s">
        <v>1631</v>
      </c>
      <c r="B146" s="91" t="s">
        <v>873</v>
      </c>
      <c r="C146" s="20" t="s">
        <v>735</v>
      </c>
      <c r="D146" s="9"/>
      <c r="E146" s="9"/>
      <c r="F146" s="9"/>
      <c r="G146" s="9"/>
      <c r="H146" s="9"/>
      <c r="I146" s="9"/>
      <c r="J146" s="9"/>
      <c r="K146" s="9"/>
      <c r="L146" s="9"/>
      <c r="M146" s="70">
        <v>200</v>
      </c>
      <c r="N146" s="9"/>
      <c r="O146" s="9"/>
      <c r="P146" s="20" t="s">
        <v>108</v>
      </c>
      <c r="Q146" s="20" t="s">
        <v>1241</v>
      </c>
      <c r="R146" s="168">
        <v>33.9</v>
      </c>
      <c r="S146" s="130">
        <v>6780</v>
      </c>
    </row>
    <row r="147" spans="1:19" x14ac:dyDescent="0.2">
      <c r="A147" s="184" t="s">
        <v>1631</v>
      </c>
      <c r="B147" s="91" t="s">
        <v>874</v>
      </c>
      <c r="C147" s="20" t="s">
        <v>735</v>
      </c>
      <c r="D147" s="9"/>
      <c r="E147" s="9"/>
      <c r="F147" s="9"/>
      <c r="G147" s="9"/>
      <c r="H147" s="9"/>
      <c r="I147" s="9"/>
      <c r="J147" s="9"/>
      <c r="K147" s="9"/>
      <c r="L147" s="9"/>
      <c r="M147" s="70">
        <v>50</v>
      </c>
      <c r="N147" s="9"/>
      <c r="O147" s="9"/>
      <c r="P147" s="20" t="s">
        <v>108</v>
      </c>
      <c r="Q147" s="20" t="s">
        <v>1241</v>
      </c>
      <c r="R147" s="168">
        <v>33.9</v>
      </c>
      <c r="S147" s="130">
        <v>1695</v>
      </c>
    </row>
    <row r="148" spans="1:19" x14ac:dyDescent="0.2">
      <c r="A148" s="184" t="s">
        <v>1631</v>
      </c>
      <c r="B148" s="91" t="s">
        <v>875</v>
      </c>
      <c r="C148" s="20" t="s">
        <v>735</v>
      </c>
      <c r="D148" s="9"/>
      <c r="E148" s="9"/>
      <c r="F148" s="9"/>
      <c r="G148" s="9"/>
      <c r="H148" s="9"/>
      <c r="I148" s="9"/>
      <c r="J148" s="9"/>
      <c r="K148" s="9"/>
      <c r="L148" s="9"/>
      <c r="M148" s="70">
        <v>700</v>
      </c>
      <c r="N148" s="9"/>
      <c r="O148" s="9"/>
      <c r="P148" s="20" t="s">
        <v>108</v>
      </c>
      <c r="Q148" s="20" t="s">
        <v>1241</v>
      </c>
      <c r="R148" s="168">
        <v>1.05</v>
      </c>
      <c r="S148" s="130">
        <v>735</v>
      </c>
    </row>
    <row r="149" spans="1:19" x14ac:dyDescent="0.2">
      <c r="A149" s="184" t="s">
        <v>1631</v>
      </c>
      <c r="B149" s="91" t="s">
        <v>876</v>
      </c>
      <c r="C149" s="20" t="s">
        <v>735</v>
      </c>
      <c r="D149" s="9"/>
      <c r="E149" s="9"/>
      <c r="F149" s="9"/>
      <c r="G149" s="9"/>
      <c r="H149" s="9"/>
      <c r="I149" s="9"/>
      <c r="J149" s="9"/>
      <c r="K149" s="9"/>
      <c r="L149" s="9"/>
      <c r="M149" s="70">
        <v>200</v>
      </c>
      <c r="N149" s="9"/>
      <c r="O149" s="9"/>
      <c r="P149" s="20" t="s">
        <v>108</v>
      </c>
      <c r="Q149" s="20" t="s">
        <v>1241</v>
      </c>
      <c r="R149" s="168">
        <v>1</v>
      </c>
      <c r="S149" s="130">
        <v>200</v>
      </c>
    </row>
    <row r="150" spans="1:19" x14ac:dyDescent="0.2">
      <c r="A150" s="184" t="s">
        <v>1631</v>
      </c>
      <c r="B150" s="91" t="s">
        <v>877</v>
      </c>
      <c r="C150" s="20" t="s">
        <v>735</v>
      </c>
      <c r="D150" s="9"/>
      <c r="E150" s="9"/>
      <c r="F150" s="9"/>
      <c r="G150" s="9"/>
      <c r="H150" s="9"/>
      <c r="I150" s="9"/>
      <c r="J150" s="9"/>
      <c r="K150" s="9"/>
      <c r="L150" s="9"/>
      <c r="M150" s="70">
        <v>50</v>
      </c>
      <c r="N150" s="9"/>
      <c r="O150" s="9"/>
      <c r="P150" s="20" t="s">
        <v>108</v>
      </c>
      <c r="Q150" s="20" t="s">
        <v>1241</v>
      </c>
      <c r="R150" s="168">
        <v>1</v>
      </c>
      <c r="S150" s="130">
        <v>50</v>
      </c>
    </row>
    <row r="151" spans="1:19" x14ac:dyDescent="0.2">
      <c r="A151" s="184" t="s">
        <v>1631</v>
      </c>
      <c r="B151" s="91" t="s">
        <v>878</v>
      </c>
      <c r="C151" s="20" t="s">
        <v>735</v>
      </c>
      <c r="D151" s="9"/>
      <c r="E151" s="9"/>
      <c r="F151" s="9"/>
      <c r="G151" s="9"/>
      <c r="H151" s="9"/>
      <c r="I151" s="9"/>
      <c r="J151" s="9"/>
      <c r="K151" s="9"/>
      <c r="L151" s="9"/>
      <c r="M151" s="70">
        <v>50</v>
      </c>
      <c r="N151" s="9"/>
      <c r="O151" s="9"/>
      <c r="P151" s="20" t="s">
        <v>108</v>
      </c>
      <c r="Q151" s="20" t="s">
        <v>1241</v>
      </c>
      <c r="R151" s="168">
        <v>1</v>
      </c>
      <c r="S151" s="130">
        <v>50</v>
      </c>
    </row>
    <row r="152" spans="1:19" x14ac:dyDescent="0.2">
      <c r="A152" s="184" t="s">
        <v>1631</v>
      </c>
      <c r="B152" s="91" t="s">
        <v>879</v>
      </c>
      <c r="C152" s="20" t="s">
        <v>735</v>
      </c>
      <c r="D152" s="9"/>
      <c r="E152" s="9"/>
      <c r="F152" s="9"/>
      <c r="G152" s="9"/>
      <c r="H152" s="9"/>
      <c r="I152" s="9"/>
      <c r="J152" s="9"/>
      <c r="K152" s="9"/>
      <c r="L152" s="9"/>
      <c r="M152" s="70">
        <v>700</v>
      </c>
      <c r="N152" s="9"/>
      <c r="O152" s="9"/>
      <c r="P152" s="20" t="s">
        <v>108</v>
      </c>
      <c r="Q152" s="20" t="s">
        <v>1241</v>
      </c>
      <c r="R152" s="168">
        <v>1.05</v>
      </c>
      <c r="S152" s="130">
        <v>735</v>
      </c>
    </row>
    <row r="153" spans="1:19" x14ac:dyDescent="0.2">
      <c r="A153" s="184" t="s">
        <v>1631</v>
      </c>
      <c r="B153" s="91" t="s">
        <v>880</v>
      </c>
      <c r="C153" s="20" t="s">
        <v>735</v>
      </c>
      <c r="D153" s="9"/>
      <c r="E153" s="9"/>
      <c r="F153" s="9"/>
      <c r="G153" s="9"/>
      <c r="H153" s="9"/>
      <c r="I153" s="9"/>
      <c r="J153" s="9"/>
      <c r="K153" s="9"/>
      <c r="L153" s="9"/>
      <c r="M153" s="70">
        <v>300</v>
      </c>
      <c r="N153" s="9"/>
      <c r="O153" s="9"/>
      <c r="P153" s="20" t="s">
        <v>108</v>
      </c>
      <c r="Q153" s="20" t="s">
        <v>1241</v>
      </c>
      <c r="R153" s="168">
        <v>9.9</v>
      </c>
      <c r="S153" s="130">
        <v>2970</v>
      </c>
    </row>
    <row r="154" spans="1:19" x14ac:dyDescent="0.2">
      <c r="A154" s="184" t="s">
        <v>1631</v>
      </c>
      <c r="B154" s="91" t="s">
        <v>881</v>
      </c>
      <c r="C154" s="20" t="s">
        <v>735</v>
      </c>
      <c r="D154" s="9"/>
      <c r="E154" s="9"/>
      <c r="F154" s="9"/>
      <c r="G154" s="9"/>
      <c r="H154" s="9"/>
      <c r="I154" s="9"/>
      <c r="J154" s="9"/>
      <c r="K154" s="9"/>
      <c r="L154" s="9"/>
      <c r="M154" s="70">
        <v>1000</v>
      </c>
      <c r="N154" s="9"/>
      <c r="O154" s="9"/>
      <c r="P154" s="20" t="s">
        <v>108</v>
      </c>
      <c r="Q154" s="20" t="s">
        <v>1241</v>
      </c>
      <c r="R154" s="168">
        <v>18</v>
      </c>
      <c r="S154" s="130">
        <v>18000</v>
      </c>
    </row>
    <row r="155" spans="1:19" x14ac:dyDescent="0.2">
      <c r="A155" s="184" t="s">
        <v>1631</v>
      </c>
      <c r="B155" s="91" t="s">
        <v>882</v>
      </c>
      <c r="C155" s="20" t="s">
        <v>735</v>
      </c>
      <c r="D155" s="9"/>
      <c r="E155" s="9"/>
      <c r="F155" s="9"/>
      <c r="G155" s="9"/>
      <c r="H155" s="9"/>
      <c r="I155" s="9"/>
      <c r="J155" s="9"/>
      <c r="K155" s="9"/>
      <c r="L155" s="9"/>
      <c r="M155" s="70">
        <v>500</v>
      </c>
      <c r="N155" s="9"/>
      <c r="O155" s="9"/>
      <c r="P155" s="20" t="s">
        <v>108</v>
      </c>
      <c r="Q155" s="20" t="s">
        <v>1241</v>
      </c>
      <c r="R155" s="168">
        <v>18</v>
      </c>
      <c r="S155" s="130">
        <v>9000</v>
      </c>
    </row>
    <row r="156" spans="1:19" x14ac:dyDescent="0.2">
      <c r="A156" s="184" t="s">
        <v>1631</v>
      </c>
      <c r="B156" s="91" t="s">
        <v>883</v>
      </c>
      <c r="C156" s="20" t="s">
        <v>735</v>
      </c>
      <c r="D156" s="9"/>
      <c r="E156" s="9"/>
      <c r="F156" s="9"/>
      <c r="G156" s="9"/>
      <c r="H156" s="9"/>
      <c r="I156" s="9"/>
      <c r="J156" s="9"/>
      <c r="K156" s="9"/>
      <c r="L156" s="9"/>
      <c r="M156" s="70">
        <v>2000</v>
      </c>
      <c r="N156" s="9"/>
      <c r="O156" s="9"/>
      <c r="P156" s="20" t="s">
        <v>108</v>
      </c>
      <c r="Q156" s="20" t="s">
        <v>1241</v>
      </c>
      <c r="R156" s="168">
        <v>18</v>
      </c>
      <c r="S156" s="130">
        <v>36000</v>
      </c>
    </row>
    <row r="157" spans="1:19" x14ac:dyDescent="0.2">
      <c r="A157" s="184" t="s">
        <v>1631</v>
      </c>
      <c r="B157" s="91" t="s">
        <v>884</v>
      </c>
      <c r="C157" s="20" t="s">
        <v>735</v>
      </c>
      <c r="D157" s="9"/>
      <c r="E157" s="9"/>
      <c r="F157" s="9"/>
      <c r="G157" s="9"/>
      <c r="H157" s="9"/>
      <c r="I157" s="9"/>
      <c r="J157" s="9"/>
      <c r="K157" s="9"/>
      <c r="L157" s="9"/>
      <c r="M157" s="70">
        <v>1000</v>
      </c>
      <c r="N157" s="9"/>
      <c r="O157" s="9"/>
      <c r="P157" s="20" t="s">
        <v>108</v>
      </c>
      <c r="Q157" s="20" t="s">
        <v>1241</v>
      </c>
      <c r="R157" s="168">
        <v>18</v>
      </c>
      <c r="S157" s="130">
        <v>18000</v>
      </c>
    </row>
    <row r="158" spans="1:19" x14ac:dyDescent="0.2">
      <c r="A158" s="184" t="s">
        <v>1631</v>
      </c>
      <c r="B158" s="91" t="s">
        <v>885</v>
      </c>
      <c r="C158" s="20" t="s">
        <v>735</v>
      </c>
      <c r="D158" s="9"/>
      <c r="E158" s="9"/>
      <c r="F158" s="9"/>
      <c r="G158" s="9"/>
      <c r="H158" s="9"/>
      <c r="I158" s="9"/>
      <c r="J158" s="9"/>
      <c r="K158" s="9"/>
      <c r="L158" s="9"/>
      <c r="M158" s="70">
        <v>50</v>
      </c>
      <c r="N158" s="9"/>
      <c r="O158" s="9"/>
      <c r="P158" s="20" t="s">
        <v>108</v>
      </c>
      <c r="Q158" s="20" t="s">
        <v>1241</v>
      </c>
      <c r="R158" s="168">
        <v>18</v>
      </c>
      <c r="S158" s="130">
        <v>900</v>
      </c>
    </row>
    <row r="159" spans="1:19" x14ac:dyDescent="0.2">
      <c r="A159" s="184" t="s">
        <v>1631</v>
      </c>
      <c r="B159" s="91" t="s">
        <v>886</v>
      </c>
      <c r="C159" s="20" t="s">
        <v>735</v>
      </c>
      <c r="D159" s="9"/>
      <c r="E159" s="9"/>
      <c r="F159" s="9"/>
      <c r="G159" s="9"/>
      <c r="H159" s="9"/>
      <c r="I159" s="9"/>
      <c r="J159" s="9"/>
      <c r="K159" s="9"/>
      <c r="L159" s="9"/>
      <c r="M159" s="70">
        <v>5</v>
      </c>
      <c r="N159" s="9"/>
      <c r="O159" s="9"/>
      <c r="P159" s="20" t="s">
        <v>108</v>
      </c>
      <c r="Q159" s="20" t="s">
        <v>1241</v>
      </c>
      <c r="R159" s="168">
        <v>5.7</v>
      </c>
      <c r="S159" s="130">
        <v>28.5</v>
      </c>
    </row>
    <row r="160" spans="1:19" x14ac:dyDescent="0.2">
      <c r="A160" s="184" t="s">
        <v>1631</v>
      </c>
      <c r="B160" s="91" t="s">
        <v>887</v>
      </c>
      <c r="C160" s="20" t="s">
        <v>735</v>
      </c>
      <c r="D160" s="9"/>
      <c r="E160" s="9"/>
      <c r="F160" s="9"/>
      <c r="G160" s="9"/>
      <c r="H160" s="9"/>
      <c r="I160" s="9"/>
      <c r="J160" s="9"/>
      <c r="K160" s="9"/>
      <c r="L160" s="9"/>
      <c r="M160" s="70">
        <v>2000</v>
      </c>
      <c r="N160" s="9"/>
      <c r="O160" s="9"/>
      <c r="P160" s="20" t="s">
        <v>108</v>
      </c>
      <c r="Q160" s="20" t="s">
        <v>1241</v>
      </c>
      <c r="R160" s="168">
        <v>0.35</v>
      </c>
      <c r="S160" s="130">
        <v>700</v>
      </c>
    </row>
    <row r="161" spans="1:19" x14ac:dyDescent="0.2">
      <c r="A161" s="184" t="s">
        <v>1631</v>
      </c>
      <c r="B161" s="91" t="s">
        <v>888</v>
      </c>
      <c r="C161" s="20" t="s">
        <v>735</v>
      </c>
      <c r="D161" s="9"/>
      <c r="E161" s="9"/>
      <c r="F161" s="9"/>
      <c r="G161" s="9"/>
      <c r="H161" s="9"/>
      <c r="I161" s="9"/>
      <c r="J161" s="9"/>
      <c r="K161" s="9"/>
      <c r="L161" s="9"/>
      <c r="M161" s="70">
        <v>5</v>
      </c>
      <c r="N161" s="9"/>
      <c r="O161" s="9"/>
      <c r="P161" s="20" t="s">
        <v>108</v>
      </c>
      <c r="Q161" s="20" t="s">
        <v>1241</v>
      </c>
      <c r="R161" s="168">
        <v>6</v>
      </c>
      <c r="S161" s="130">
        <v>30</v>
      </c>
    </row>
    <row r="162" spans="1:19" x14ac:dyDescent="0.2">
      <c r="A162" s="184" t="s">
        <v>1631</v>
      </c>
      <c r="B162" s="91" t="s">
        <v>889</v>
      </c>
      <c r="C162" s="20" t="s">
        <v>735</v>
      </c>
      <c r="D162" s="9"/>
      <c r="E162" s="9"/>
      <c r="F162" s="9"/>
      <c r="G162" s="9"/>
      <c r="H162" s="9"/>
      <c r="I162" s="9"/>
      <c r="J162" s="9"/>
      <c r="K162" s="9"/>
      <c r="L162" s="9"/>
      <c r="M162" s="70">
        <v>5</v>
      </c>
      <c r="N162" s="9"/>
      <c r="O162" s="9"/>
      <c r="P162" s="20" t="s">
        <v>108</v>
      </c>
      <c r="Q162" s="20" t="s">
        <v>1241</v>
      </c>
      <c r="R162" s="168">
        <v>5.8</v>
      </c>
      <c r="S162" s="130">
        <v>29</v>
      </c>
    </row>
    <row r="163" spans="1:19" x14ac:dyDescent="0.2">
      <c r="A163" s="184" t="s">
        <v>1631</v>
      </c>
      <c r="B163" s="91" t="s">
        <v>890</v>
      </c>
      <c r="C163" s="20" t="s">
        <v>735</v>
      </c>
      <c r="D163" s="9"/>
      <c r="E163" s="9"/>
      <c r="F163" s="9"/>
      <c r="G163" s="9"/>
      <c r="H163" s="9"/>
      <c r="I163" s="9"/>
      <c r="J163" s="9"/>
      <c r="K163" s="9"/>
      <c r="L163" s="9"/>
      <c r="M163" s="70">
        <v>1000</v>
      </c>
      <c r="N163" s="9"/>
      <c r="O163" s="9"/>
      <c r="P163" s="20" t="s">
        <v>108</v>
      </c>
      <c r="Q163" s="20" t="s">
        <v>1241</v>
      </c>
      <c r="R163" s="168">
        <v>0.35</v>
      </c>
      <c r="S163" s="130">
        <v>350</v>
      </c>
    </row>
    <row r="164" spans="1:19" x14ac:dyDescent="0.2">
      <c r="A164" s="184" t="s">
        <v>1631</v>
      </c>
      <c r="B164" s="91" t="s">
        <v>891</v>
      </c>
      <c r="C164" s="20" t="s">
        <v>735</v>
      </c>
      <c r="D164" s="9"/>
      <c r="E164" s="9"/>
      <c r="F164" s="9"/>
      <c r="G164" s="9"/>
      <c r="H164" s="9"/>
      <c r="I164" s="9"/>
      <c r="J164" s="9"/>
      <c r="K164" s="9"/>
      <c r="L164" s="9"/>
      <c r="M164" s="70">
        <v>100</v>
      </c>
      <c r="N164" s="9"/>
      <c r="O164" s="9"/>
      <c r="P164" s="20" t="s">
        <v>108</v>
      </c>
      <c r="Q164" s="20" t="s">
        <v>1241</v>
      </c>
      <c r="R164" s="168">
        <v>71.3</v>
      </c>
      <c r="S164" s="130">
        <v>7130</v>
      </c>
    </row>
    <row r="165" spans="1:19" x14ac:dyDescent="0.2">
      <c r="A165" s="184" t="s">
        <v>1631</v>
      </c>
      <c r="B165" s="91" t="s">
        <v>892</v>
      </c>
      <c r="C165" s="20" t="s">
        <v>735</v>
      </c>
      <c r="D165" s="9"/>
      <c r="E165" s="9"/>
      <c r="F165" s="9"/>
      <c r="G165" s="9"/>
      <c r="H165" s="9"/>
      <c r="I165" s="9"/>
      <c r="J165" s="9"/>
      <c r="K165" s="9"/>
      <c r="L165" s="9"/>
      <c r="M165" s="70">
        <v>100</v>
      </c>
      <c r="N165" s="9"/>
      <c r="O165" s="9"/>
      <c r="P165" s="20" t="s">
        <v>108</v>
      </c>
      <c r="Q165" s="20" t="s">
        <v>1241</v>
      </c>
      <c r="R165" s="168">
        <v>53.45</v>
      </c>
      <c r="S165" s="130">
        <v>5345</v>
      </c>
    </row>
    <row r="166" spans="1:19" x14ac:dyDescent="0.2">
      <c r="A166" s="184" t="s">
        <v>1631</v>
      </c>
      <c r="B166" s="91" t="s">
        <v>893</v>
      </c>
      <c r="C166" s="20" t="s">
        <v>735</v>
      </c>
      <c r="D166" s="9"/>
      <c r="E166" s="9"/>
      <c r="F166" s="9"/>
      <c r="G166" s="9"/>
      <c r="H166" s="9"/>
      <c r="I166" s="9"/>
      <c r="J166" s="9"/>
      <c r="K166" s="9"/>
      <c r="L166" s="9"/>
      <c r="M166" s="70">
        <v>100</v>
      </c>
      <c r="N166" s="9"/>
      <c r="O166" s="9"/>
      <c r="P166" s="20" t="s">
        <v>108</v>
      </c>
      <c r="Q166" s="20" t="s">
        <v>1241</v>
      </c>
      <c r="R166" s="168">
        <v>89.18</v>
      </c>
      <c r="S166" s="130">
        <v>8918</v>
      </c>
    </row>
    <row r="167" spans="1:19" x14ac:dyDescent="0.2">
      <c r="A167" s="184" t="s">
        <v>1631</v>
      </c>
      <c r="B167" s="91" t="s">
        <v>894</v>
      </c>
      <c r="C167" s="20" t="s">
        <v>735</v>
      </c>
      <c r="D167" s="9"/>
      <c r="E167" s="9"/>
      <c r="F167" s="9"/>
      <c r="G167" s="9"/>
      <c r="H167" s="9"/>
      <c r="I167" s="9"/>
      <c r="J167" s="9"/>
      <c r="K167" s="9"/>
      <c r="L167" s="9"/>
      <c r="M167" s="70">
        <v>500</v>
      </c>
      <c r="N167" s="9"/>
      <c r="O167" s="9"/>
      <c r="P167" s="20" t="s">
        <v>108</v>
      </c>
      <c r="Q167" s="20" t="s">
        <v>1241</v>
      </c>
      <c r="R167" s="168">
        <v>7.43</v>
      </c>
      <c r="S167" s="130">
        <v>3715</v>
      </c>
    </row>
    <row r="168" spans="1:19" x14ac:dyDescent="0.2">
      <c r="A168" s="184" t="s">
        <v>1631</v>
      </c>
      <c r="B168" s="91" t="s">
        <v>895</v>
      </c>
      <c r="C168" s="20" t="s">
        <v>735</v>
      </c>
      <c r="D168" s="9"/>
      <c r="E168" s="9"/>
      <c r="F168" s="9"/>
      <c r="G168" s="9"/>
      <c r="H168" s="9"/>
      <c r="I168" s="9"/>
      <c r="J168" s="9"/>
      <c r="K168" s="9"/>
      <c r="L168" s="9"/>
      <c r="M168" s="70">
        <v>25</v>
      </c>
      <c r="N168" s="9"/>
      <c r="O168" s="9"/>
      <c r="P168" s="20" t="s">
        <v>108</v>
      </c>
      <c r="Q168" s="20" t="s">
        <v>1241</v>
      </c>
      <c r="R168" s="168">
        <v>39.49</v>
      </c>
      <c r="S168" s="130">
        <v>987.25</v>
      </c>
    </row>
    <row r="169" spans="1:19" x14ac:dyDescent="0.2">
      <c r="A169" s="184" t="s">
        <v>1631</v>
      </c>
      <c r="B169" s="91" t="s">
        <v>896</v>
      </c>
      <c r="C169" s="20" t="s">
        <v>735</v>
      </c>
      <c r="D169" s="9"/>
      <c r="E169" s="9"/>
      <c r="F169" s="9"/>
      <c r="G169" s="9"/>
      <c r="H169" s="9"/>
      <c r="I169" s="9"/>
      <c r="J169" s="9"/>
      <c r="K169" s="9"/>
      <c r="L169" s="9"/>
      <c r="M169" s="70">
        <v>20</v>
      </c>
      <c r="N169" s="9"/>
      <c r="O169" s="9"/>
      <c r="P169" s="20" t="s">
        <v>108</v>
      </c>
      <c r="Q169" s="20" t="s">
        <v>1241</v>
      </c>
      <c r="R169" s="168">
        <v>1.38</v>
      </c>
      <c r="S169" s="130">
        <v>27.599999999999998</v>
      </c>
    </row>
    <row r="170" spans="1:19" x14ac:dyDescent="0.2">
      <c r="A170" s="184" t="s">
        <v>1631</v>
      </c>
      <c r="B170" s="91" t="s">
        <v>897</v>
      </c>
      <c r="C170" s="20" t="s">
        <v>735</v>
      </c>
      <c r="D170" s="9"/>
      <c r="E170" s="9"/>
      <c r="F170" s="9"/>
      <c r="G170" s="9"/>
      <c r="H170" s="9"/>
      <c r="I170" s="9"/>
      <c r="J170" s="9"/>
      <c r="K170" s="9"/>
      <c r="L170" s="9"/>
      <c r="M170" s="70">
        <v>20</v>
      </c>
      <c r="N170" s="9"/>
      <c r="O170" s="9"/>
      <c r="P170" s="20" t="s">
        <v>108</v>
      </c>
      <c r="Q170" s="20" t="s">
        <v>1241</v>
      </c>
      <c r="R170" s="168">
        <v>24.75</v>
      </c>
      <c r="S170" s="130">
        <v>495</v>
      </c>
    </row>
    <row r="171" spans="1:19" x14ac:dyDescent="0.2">
      <c r="A171" s="184" t="s">
        <v>1631</v>
      </c>
      <c r="B171" s="91" t="s">
        <v>898</v>
      </c>
      <c r="C171" s="20" t="s">
        <v>735</v>
      </c>
      <c r="D171" s="9"/>
      <c r="E171" s="9"/>
      <c r="F171" s="9"/>
      <c r="G171" s="9"/>
      <c r="H171" s="9"/>
      <c r="I171" s="9"/>
      <c r="J171" s="9"/>
      <c r="K171" s="9"/>
      <c r="L171" s="9"/>
      <c r="M171" s="70">
        <v>20</v>
      </c>
      <c r="N171" s="9"/>
      <c r="O171" s="9"/>
      <c r="P171" s="20" t="s">
        <v>108</v>
      </c>
      <c r="Q171" s="20" t="s">
        <v>1241</v>
      </c>
      <c r="R171" s="168">
        <v>24.75</v>
      </c>
      <c r="S171" s="130">
        <v>495</v>
      </c>
    </row>
    <row r="172" spans="1:19" x14ac:dyDescent="0.2">
      <c r="A172" s="184" t="s">
        <v>1631</v>
      </c>
      <c r="B172" s="91" t="s">
        <v>899</v>
      </c>
      <c r="C172" s="20" t="s">
        <v>735</v>
      </c>
      <c r="D172" s="9"/>
      <c r="E172" s="9"/>
      <c r="F172" s="9"/>
      <c r="G172" s="9"/>
      <c r="H172" s="9"/>
      <c r="I172" s="9"/>
      <c r="J172" s="9"/>
      <c r="K172" s="9"/>
      <c r="L172" s="9"/>
      <c r="M172" s="70">
        <v>10</v>
      </c>
      <c r="N172" s="9"/>
      <c r="O172" s="9"/>
      <c r="P172" s="20" t="s">
        <v>108</v>
      </c>
      <c r="Q172" s="20" t="s">
        <v>1241</v>
      </c>
      <c r="R172" s="168">
        <v>12</v>
      </c>
      <c r="S172" s="130">
        <v>120</v>
      </c>
    </row>
    <row r="173" spans="1:19" x14ac:dyDescent="0.2">
      <c r="A173" s="184" t="s">
        <v>1631</v>
      </c>
      <c r="B173" s="91" t="s">
        <v>900</v>
      </c>
      <c r="C173" s="20" t="s">
        <v>735</v>
      </c>
      <c r="D173" s="9"/>
      <c r="E173" s="9"/>
      <c r="F173" s="9"/>
      <c r="G173" s="9"/>
      <c r="H173" s="9"/>
      <c r="I173" s="9"/>
      <c r="J173" s="9"/>
      <c r="K173" s="9"/>
      <c r="L173" s="9"/>
      <c r="M173" s="70">
        <v>30</v>
      </c>
      <c r="N173" s="9"/>
      <c r="O173" s="9"/>
      <c r="P173" s="20" t="s">
        <v>108</v>
      </c>
      <c r="Q173" s="20" t="s">
        <v>1241</v>
      </c>
      <c r="R173" s="168">
        <v>24.75</v>
      </c>
      <c r="S173" s="130">
        <v>742.5</v>
      </c>
    </row>
    <row r="174" spans="1:19" x14ac:dyDescent="0.2">
      <c r="A174" s="184" t="s">
        <v>1631</v>
      </c>
      <c r="B174" s="91" t="s">
        <v>901</v>
      </c>
      <c r="C174" s="20" t="s">
        <v>735</v>
      </c>
      <c r="D174" s="9"/>
      <c r="E174" s="9"/>
      <c r="F174" s="9"/>
      <c r="G174" s="9"/>
      <c r="H174" s="9"/>
      <c r="I174" s="9"/>
      <c r="J174" s="9"/>
      <c r="K174" s="9"/>
      <c r="L174" s="9"/>
      <c r="M174" s="70">
        <v>30</v>
      </c>
      <c r="N174" s="9"/>
      <c r="O174" s="9"/>
      <c r="P174" s="20" t="s">
        <v>108</v>
      </c>
      <c r="Q174" s="20" t="s">
        <v>1241</v>
      </c>
      <c r="R174" s="168">
        <v>24.75</v>
      </c>
      <c r="S174" s="130">
        <v>742.5</v>
      </c>
    </row>
    <row r="175" spans="1:19" x14ac:dyDescent="0.2">
      <c r="A175" s="184" t="s">
        <v>1631</v>
      </c>
      <c r="B175" s="91" t="s">
        <v>902</v>
      </c>
      <c r="C175" s="20" t="s">
        <v>735</v>
      </c>
      <c r="D175" s="9"/>
      <c r="E175" s="9"/>
      <c r="F175" s="9"/>
      <c r="G175" s="9"/>
      <c r="H175" s="9"/>
      <c r="I175" s="9"/>
      <c r="J175" s="9"/>
      <c r="K175" s="9"/>
      <c r="L175" s="9"/>
      <c r="M175" s="70">
        <v>5</v>
      </c>
      <c r="N175" s="9"/>
      <c r="O175" s="9"/>
      <c r="P175" s="20" t="s">
        <v>108</v>
      </c>
      <c r="Q175" s="20" t="s">
        <v>1241</v>
      </c>
      <c r="R175" s="168">
        <v>72.63</v>
      </c>
      <c r="S175" s="130">
        <v>363.15</v>
      </c>
    </row>
    <row r="176" spans="1:19" x14ac:dyDescent="0.2">
      <c r="A176" s="184" t="s">
        <v>1631</v>
      </c>
      <c r="B176" s="91" t="s">
        <v>903</v>
      </c>
      <c r="C176" s="20" t="s">
        <v>735</v>
      </c>
      <c r="D176" s="9"/>
      <c r="E176" s="9"/>
      <c r="F176" s="9"/>
      <c r="G176" s="9"/>
      <c r="H176" s="9"/>
      <c r="I176" s="9"/>
      <c r="J176" s="9"/>
      <c r="K176" s="9"/>
      <c r="L176" s="9"/>
      <c r="M176" s="70">
        <v>20</v>
      </c>
      <c r="N176" s="9"/>
      <c r="O176" s="9"/>
      <c r="P176" s="20" t="s">
        <v>108</v>
      </c>
      <c r="Q176" s="20" t="s">
        <v>1241</v>
      </c>
      <c r="R176" s="168">
        <v>22.26</v>
      </c>
      <c r="S176" s="130">
        <v>445.20000000000005</v>
      </c>
    </row>
    <row r="177" spans="1:19" x14ac:dyDescent="0.2">
      <c r="A177" s="184" t="s">
        <v>1631</v>
      </c>
      <c r="B177" s="91" t="s">
        <v>904</v>
      </c>
      <c r="C177" s="20" t="s">
        <v>735</v>
      </c>
      <c r="D177" s="9"/>
      <c r="E177" s="9"/>
      <c r="F177" s="9"/>
      <c r="G177" s="9"/>
      <c r="H177" s="9"/>
      <c r="I177" s="9"/>
      <c r="J177" s="9"/>
      <c r="K177" s="9"/>
      <c r="L177" s="9"/>
      <c r="M177" s="70">
        <v>20</v>
      </c>
      <c r="N177" s="9"/>
      <c r="O177" s="9"/>
      <c r="P177" s="20" t="s">
        <v>108</v>
      </c>
      <c r="Q177" s="20" t="s">
        <v>1241</v>
      </c>
      <c r="R177" s="168">
        <v>21.84</v>
      </c>
      <c r="S177" s="130">
        <v>436.8</v>
      </c>
    </row>
    <row r="178" spans="1:19" x14ac:dyDescent="0.2">
      <c r="A178" s="184" t="s">
        <v>1631</v>
      </c>
      <c r="B178" s="91" t="s">
        <v>905</v>
      </c>
      <c r="C178" s="20" t="s">
        <v>735</v>
      </c>
      <c r="D178" s="9"/>
      <c r="E178" s="9"/>
      <c r="F178" s="9"/>
      <c r="G178" s="9"/>
      <c r="H178" s="9"/>
      <c r="I178" s="9"/>
      <c r="J178" s="9"/>
      <c r="K178" s="9"/>
      <c r="L178" s="9"/>
      <c r="M178" s="70">
        <v>5</v>
      </c>
      <c r="N178" s="9"/>
      <c r="O178" s="9"/>
      <c r="P178" s="20" t="s">
        <v>108</v>
      </c>
      <c r="Q178" s="20" t="s">
        <v>1241</v>
      </c>
      <c r="R178" s="168">
        <v>9.82</v>
      </c>
      <c r="S178" s="130">
        <v>49.1</v>
      </c>
    </row>
    <row r="179" spans="1:19" x14ac:dyDescent="0.2">
      <c r="A179" s="184" t="s">
        <v>1631</v>
      </c>
      <c r="B179" s="91" t="s">
        <v>906</v>
      </c>
      <c r="C179" s="20" t="s">
        <v>735</v>
      </c>
      <c r="D179" s="9"/>
      <c r="E179" s="9"/>
      <c r="F179" s="9"/>
      <c r="G179" s="9"/>
      <c r="H179" s="9"/>
      <c r="I179" s="9"/>
      <c r="J179" s="9"/>
      <c r="K179" s="9"/>
      <c r="L179" s="9"/>
      <c r="M179" s="70">
        <v>30</v>
      </c>
      <c r="N179" s="9"/>
      <c r="O179" s="9"/>
      <c r="P179" s="20" t="s">
        <v>108</v>
      </c>
      <c r="Q179" s="20" t="s">
        <v>1241</v>
      </c>
      <c r="R179" s="168">
        <v>25.65</v>
      </c>
      <c r="S179" s="130">
        <v>769.5</v>
      </c>
    </row>
    <row r="180" spans="1:19" x14ac:dyDescent="0.2">
      <c r="A180" s="184" t="s">
        <v>1631</v>
      </c>
      <c r="B180" s="91" t="s">
        <v>907</v>
      </c>
      <c r="C180" s="20" t="s">
        <v>735</v>
      </c>
      <c r="D180" s="9"/>
      <c r="E180" s="9"/>
      <c r="F180" s="9"/>
      <c r="G180" s="9"/>
      <c r="H180" s="9"/>
      <c r="I180" s="9"/>
      <c r="J180" s="9"/>
      <c r="K180" s="9"/>
      <c r="L180" s="9"/>
      <c r="M180" s="70">
        <v>30</v>
      </c>
      <c r="N180" s="9"/>
      <c r="O180" s="9"/>
      <c r="P180" s="20" t="s">
        <v>108</v>
      </c>
      <c r="Q180" s="20" t="s">
        <v>1241</v>
      </c>
      <c r="R180" s="168">
        <v>25.65</v>
      </c>
      <c r="S180" s="130">
        <v>769.5</v>
      </c>
    </row>
    <row r="181" spans="1:19" x14ac:dyDescent="0.2">
      <c r="A181" s="184" t="s">
        <v>1631</v>
      </c>
      <c r="B181" s="91" t="s">
        <v>908</v>
      </c>
      <c r="C181" s="20" t="s">
        <v>735</v>
      </c>
      <c r="D181" s="9"/>
      <c r="E181" s="9"/>
      <c r="F181" s="9"/>
      <c r="G181" s="9"/>
      <c r="H181" s="9"/>
      <c r="I181" s="9"/>
      <c r="J181" s="9"/>
      <c r="K181" s="9"/>
      <c r="L181" s="9"/>
      <c r="M181" s="70">
        <v>10</v>
      </c>
      <c r="N181" s="9"/>
      <c r="O181" s="9"/>
      <c r="P181" s="20" t="s">
        <v>108</v>
      </c>
      <c r="Q181" s="20" t="s">
        <v>1241</v>
      </c>
      <c r="R181" s="168">
        <v>43.37</v>
      </c>
      <c r="S181" s="130">
        <v>433.7</v>
      </c>
    </row>
    <row r="182" spans="1:19" x14ac:dyDescent="0.2">
      <c r="A182" s="184" t="s">
        <v>1631</v>
      </c>
      <c r="B182" s="91" t="s">
        <v>909</v>
      </c>
      <c r="C182" s="20" t="s">
        <v>735</v>
      </c>
      <c r="D182" s="9"/>
      <c r="E182" s="9"/>
      <c r="F182" s="9"/>
      <c r="G182" s="9"/>
      <c r="H182" s="9"/>
      <c r="I182" s="9"/>
      <c r="J182" s="9"/>
      <c r="K182" s="9"/>
      <c r="L182" s="9"/>
      <c r="M182" s="70">
        <v>10</v>
      </c>
      <c r="N182" s="9"/>
      <c r="O182" s="9"/>
      <c r="P182" s="20" t="s">
        <v>108</v>
      </c>
      <c r="Q182" s="20" t="s">
        <v>1241</v>
      </c>
      <c r="R182" s="168">
        <v>43.37</v>
      </c>
      <c r="S182" s="130">
        <v>433.7</v>
      </c>
    </row>
    <row r="183" spans="1:19" x14ac:dyDescent="0.2">
      <c r="A183" s="184" t="s">
        <v>1631</v>
      </c>
      <c r="B183" s="91" t="s">
        <v>910</v>
      </c>
      <c r="C183" s="20" t="s">
        <v>735</v>
      </c>
      <c r="D183" s="9"/>
      <c r="E183" s="9"/>
      <c r="F183" s="9"/>
      <c r="G183" s="9"/>
      <c r="H183" s="9"/>
      <c r="I183" s="9"/>
      <c r="J183" s="9"/>
      <c r="K183" s="9"/>
      <c r="L183" s="9"/>
      <c r="M183" s="70">
        <v>100</v>
      </c>
      <c r="N183" s="9"/>
      <c r="O183" s="9"/>
      <c r="P183" s="20" t="s">
        <v>108</v>
      </c>
      <c r="Q183" s="20" t="s">
        <v>1241</v>
      </c>
      <c r="R183" s="168">
        <v>45.36</v>
      </c>
      <c r="S183" s="130">
        <v>4536</v>
      </c>
    </row>
    <row r="184" spans="1:19" x14ac:dyDescent="0.2">
      <c r="A184" s="184" t="s">
        <v>1631</v>
      </c>
      <c r="B184" s="91" t="s">
        <v>911</v>
      </c>
      <c r="C184" s="20" t="s">
        <v>735</v>
      </c>
      <c r="D184" s="9"/>
      <c r="E184" s="9"/>
      <c r="F184" s="9"/>
      <c r="G184" s="9"/>
      <c r="H184" s="9"/>
      <c r="I184" s="9"/>
      <c r="J184" s="9"/>
      <c r="K184" s="9"/>
      <c r="L184" s="9"/>
      <c r="M184" s="70">
        <v>100</v>
      </c>
      <c r="N184" s="9"/>
      <c r="O184" s="9"/>
      <c r="P184" s="20" t="s">
        <v>108</v>
      </c>
      <c r="Q184" s="20" t="s">
        <v>1241</v>
      </c>
      <c r="R184" s="168">
        <v>8.39</v>
      </c>
      <c r="S184" s="130">
        <v>839</v>
      </c>
    </row>
    <row r="185" spans="1:19" x14ac:dyDescent="0.2">
      <c r="A185" s="184" t="s">
        <v>1631</v>
      </c>
      <c r="B185" s="88" t="s">
        <v>912</v>
      </c>
      <c r="C185" s="20" t="s">
        <v>735</v>
      </c>
      <c r="D185" s="9"/>
      <c r="E185" s="9"/>
      <c r="F185" s="9"/>
      <c r="G185" s="9"/>
      <c r="H185" s="9"/>
      <c r="I185" s="9"/>
      <c r="J185" s="9"/>
      <c r="K185" s="9"/>
      <c r="L185" s="9"/>
      <c r="M185" s="70">
        <v>2000</v>
      </c>
      <c r="N185" s="9"/>
      <c r="O185" s="9"/>
      <c r="P185" s="20" t="s">
        <v>108</v>
      </c>
      <c r="Q185" s="20" t="s">
        <v>1241</v>
      </c>
      <c r="R185" s="109">
        <v>0.09</v>
      </c>
      <c r="S185" s="130">
        <v>180</v>
      </c>
    </row>
    <row r="186" spans="1:19" x14ac:dyDescent="0.2">
      <c r="A186" s="184" t="s">
        <v>1631</v>
      </c>
      <c r="B186" s="88" t="s">
        <v>913</v>
      </c>
      <c r="C186" s="20" t="s">
        <v>735</v>
      </c>
      <c r="D186" s="9"/>
      <c r="E186" s="9"/>
      <c r="F186" s="9"/>
      <c r="G186" s="9"/>
      <c r="H186" s="9"/>
      <c r="I186" s="9"/>
      <c r="J186" s="9"/>
      <c r="K186" s="9"/>
      <c r="L186" s="9"/>
      <c r="M186" s="20">
        <v>50</v>
      </c>
      <c r="N186" s="9"/>
      <c r="O186" s="9"/>
      <c r="P186" s="20" t="s">
        <v>108</v>
      </c>
      <c r="Q186" s="20" t="s">
        <v>1241</v>
      </c>
      <c r="R186" s="109">
        <v>33</v>
      </c>
      <c r="S186" s="130">
        <v>1650</v>
      </c>
    </row>
    <row r="187" spans="1:19" x14ac:dyDescent="0.2">
      <c r="A187" s="184" t="s">
        <v>1631</v>
      </c>
      <c r="B187" s="88" t="s">
        <v>914</v>
      </c>
      <c r="C187" s="20" t="s">
        <v>735</v>
      </c>
      <c r="D187" s="9"/>
      <c r="E187" s="9"/>
      <c r="F187" s="9"/>
      <c r="G187" s="9"/>
      <c r="H187" s="9"/>
      <c r="I187" s="9"/>
      <c r="J187" s="9"/>
      <c r="K187" s="9"/>
      <c r="L187" s="9"/>
      <c r="M187" s="20">
        <v>30</v>
      </c>
      <c r="N187" s="9"/>
      <c r="O187" s="9"/>
      <c r="P187" s="20" t="s">
        <v>108</v>
      </c>
      <c r="Q187" s="20" t="s">
        <v>1241</v>
      </c>
      <c r="R187" s="109">
        <v>64.94</v>
      </c>
      <c r="S187" s="130">
        <v>1948.1999999999998</v>
      </c>
    </row>
    <row r="188" spans="1:19" x14ac:dyDescent="0.2">
      <c r="A188" s="184" t="s">
        <v>1631</v>
      </c>
      <c r="B188" s="88" t="s">
        <v>915</v>
      </c>
      <c r="C188" s="20" t="s">
        <v>735</v>
      </c>
      <c r="D188" s="9"/>
      <c r="E188" s="9"/>
      <c r="F188" s="9"/>
      <c r="G188" s="9"/>
      <c r="H188" s="9"/>
      <c r="I188" s="9"/>
      <c r="J188" s="9"/>
      <c r="K188" s="9"/>
      <c r="L188" s="9"/>
      <c r="M188" s="20">
        <v>50</v>
      </c>
      <c r="N188" s="9"/>
      <c r="O188" s="9"/>
      <c r="P188" s="20" t="s">
        <v>108</v>
      </c>
      <c r="Q188" s="20" t="s">
        <v>1241</v>
      </c>
      <c r="R188" s="109">
        <v>0.56999999999999995</v>
      </c>
      <c r="S188" s="130">
        <v>28.499999999999996</v>
      </c>
    </row>
    <row r="189" spans="1:19" x14ac:dyDescent="0.2">
      <c r="A189" s="184" t="s">
        <v>1631</v>
      </c>
      <c r="B189" s="88" t="s">
        <v>916</v>
      </c>
      <c r="C189" s="20" t="s">
        <v>735</v>
      </c>
      <c r="D189" s="9"/>
      <c r="E189" s="9"/>
      <c r="F189" s="9"/>
      <c r="G189" s="9"/>
      <c r="H189" s="9"/>
      <c r="I189" s="9"/>
      <c r="J189" s="9"/>
      <c r="K189" s="9"/>
      <c r="L189" s="9"/>
      <c r="M189" s="20">
        <v>200</v>
      </c>
      <c r="N189" s="9"/>
      <c r="O189" s="9"/>
      <c r="P189" s="20" t="s">
        <v>108</v>
      </c>
      <c r="Q189" s="20" t="s">
        <v>1241</v>
      </c>
      <c r="R189" s="109">
        <v>37.71</v>
      </c>
      <c r="S189" s="130">
        <v>7542</v>
      </c>
    </row>
    <row r="190" spans="1:19" x14ac:dyDescent="0.2">
      <c r="A190" s="184" t="s">
        <v>1631</v>
      </c>
      <c r="B190" s="88" t="s">
        <v>917</v>
      </c>
      <c r="C190" s="20" t="s">
        <v>735</v>
      </c>
      <c r="D190" s="9"/>
      <c r="E190" s="9"/>
      <c r="F190" s="9"/>
      <c r="G190" s="9"/>
      <c r="H190" s="9"/>
      <c r="I190" s="9"/>
      <c r="J190" s="9"/>
      <c r="K190" s="9"/>
      <c r="L190" s="9"/>
      <c r="M190" s="20">
        <v>100</v>
      </c>
      <c r="N190" s="9"/>
      <c r="O190" s="9"/>
      <c r="P190" s="20" t="s">
        <v>108</v>
      </c>
      <c r="Q190" s="20" t="s">
        <v>1241</v>
      </c>
      <c r="R190" s="109">
        <v>5.35</v>
      </c>
      <c r="S190" s="130">
        <v>535</v>
      </c>
    </row>
    <row r="191" spans="1:19" x14ac:dyDescent="0.2">
      <c r="A191" s="184" t="s">
        <v>1631</v>
      </c>
      <c r="B191" s="88" t="s">
        <v>918</v>
      </c>
      <c r="C191" s="20" t="s">
        <v>735</v>
      </c>
      <c r="D191" s="9"/>
      <c r="E191" s="9"/>
      <c r="F191" s="9"/>
      <c r="G191" s="9"/>
      <c r="H191" s="9"/>
      <c r="I191" s="9"/>
      <c r="J191" s="9"/>
      <c r="K191" s="9"/>
      <c r="L191" s="9"/>
      <c r="M191" s="20">
        <v>100</v>
      </c>
      <c r="N191" s="9"/>
      <c r="O191" s="9"/>
      <c r="P191" s="20" t="s">
        <v>108</v>
      </c>
      <c r="Q191" s="20" t="s">
        <v>1241</v>
      </c>
      <c r="R191" s="109">
        <v>13.63</v>
      </c>
      <c r="S191" s="130">
        <v>1363</v>
      </c>
    </row>
    <row r="192" spans="1:19" x14ac:dyDescent="0.2">
      <c r="A192" s="184" t="s">
        <v>1631</v>
      </c>
      <c r="B192" s="88" t="s">
        <v>919</v>
      </c>
      <c r="C192" s="20" t="s">
        <v>735</v>
      </c>
      <c r="D192" s="9"/>
      <c r="E192" s="9"/>
      <c r="F192" s="9"/>
      <c r="G192" s="9"/>
      <c r="H192" s="9"/>
      <c r="I192" s="9"/>
      <c r="J192" s="9"/>
      <c r="K192" s="9"/>
      <c r="L192" s="9"/>
      <c r="M192" s="20">
        <v>50</v>
      </c>
      <c r="N192" s="9"/>
      <c r="O192" s="9"/>
      <c r="P192" s="20" t="s">
        <v>108</v>
      </c>
      <c r="Q192" s="20" t="s">
        <v>1241</v>
      </c>
      <c r="R192" s="109">
        <v>8.82</v>
      </c>
      <c r="S192" s="130">
        <v>441</v>
      </c>
    </row>
    <row r="193" spans="1:19" x14ac:dyDescent="0.2">
      <c r="A193" s="184" t="s">
        <v>1631</v>
      </c>
      <c r="B193" s="88" t="s">
        <v>920</v>
      </c>
      <c r="C193" s="20" t="s">
        <v>735</v>
      </c>
      <c r="D193" s="9"/>
      <c r="E193" s="9"/>
      <c r="F193" s="9"/>
      <c r="G193" s="9"/>
      <c r="H193" s="9"/>
      <c r="I193" s="9"/>
      <c r="J193" s="9"/>
      <c r="K193" s="9"/>
      <c r="L193" s="9"/>
      <c r="M193" s="20">
        <v>50</v>
      </c>
      <c r="N193" s="9"/>
      <c r="O193" s="9"/>
      <c r="P193" s="20" t="s">
        <v>108</v>
      </c>
      <c r="Q193" s="20" t="s">
        <v>1241</v>
      </c>
      <c r="R193" s="109">
        <v>19.22</v>
      </c>
      <c r="S193" s="130">
        <v>961</v>
      </c>
    </row>
    <row r="194" spans="1:19" x14ac:dyDescent="0.2">
      <c r="A194" s="184" t="s">
        <v>1631</v>
      </c>
      <c r="B194" s="88" t="s">
        <v>921</v>
      </c>
      <c r="C194" s="20" t="s">
        <v>735</v>
      </c>
      <c r="D194" s="9"/>
      <c r="E194" s="9"/>
      <c r="F194" s="9"/>
      <c r="G194" s="9"/>
      <c r="H194" s="9"/>
      <c r="I194" s="9"/>
      <c r="J194" s="9"/>
      <c r="K194" s="9"/>
      <c r="L194" s="9"/>
      <c r="M194" s="20">
        <v>50</v>
      </c>
      <c r="N194" s="9"/>
      <c r="O194" s="9"/>
      <c r="P194" s="20" t="s">
        <v>108</v>
      </c>
      <c r="Q194" s="20" t="s">
        <v>1241</v>
      </c>
      <c r="R194" s="109">
        <v>31.95</v>
      </c>
      <c r="S194" s="130">
        <v>1597.5</v>
      </c>
    </row>
    <row r="195" spans="1:19" x14ac:dyDescent="0.2">
      <c r="A195" s="184" t="s">
        <v>1631</v>
      </c>
      <c r="B195" s="88" t="s">
        <v>922</v>
      </c>
      <c r="C195" s="20" t="s">
        <v>735</v>
      </c>
      <c r="D195" s="9"/>
      <c r="E195" s="9"/>
      <c r="F195" s="9"/>
      <c r="G195" s="9"/>
      <c r="H195" s="9"/>
      <c r="I195" s="9"/>
      <c r="J195" s="9"/>
      <c r="K195" s="9"/>
      <c r="L195" s="9"/>
      <c r="M195" s="20">
        <v>100</v>
      </c>
      <c r="N195" s="9"/>
      <c r="O195" s="9"/>
      <c r="P195" s="20" t="s">
        <v>108</v>
      </c>
      <c r="Q195" s="20" t="s">
        <v>1241</v>
      </c>
      <c r="R195" s="109">
        <v>23.99</v>
      </c>
      <c r="S195" s="130">
        <v>2399</v>
      </c>
    </row>
    <row r="196" spans="1:19" x14ac:dyDescent="0.2">
      <c r="A196" s="184" t="s">
        <v>1631</v>
      </c>
      <c r="B196" s="88" t="s">
        <v>923</v>
      </c>
      <c r="C196" s="20" t="s">
        <v>735</v>
      </c>
      <c r="D196" s="9"/>
      <c r="E196" s="9"/>
      <c r="F196" s="9"/>
      <c r="G196" s="9"/>
      <c r="H196" s="9"/>
      <c r="I196" s="9"/>
      <c r="J196" s="9"/>
      <c r="K196" s="9"/>
      <c r="L196" s="9"/>
      <c r="M196" s="20">
        <v>1000</v>
      </c>
      <c r="N196" s="9"/>
      <c r="O196" s="9"/>
      <c r="P196" s="20" t="s">
        <v>108</v>
      </c>
      <c r="Q196" s="20" t="s">
        <v>1241</v>
      </c>
      <c r="R196" s="109">
        <v>33.93</v>
      </c>
      <c r="S196" s="130">
        <v>33930</v>
      </c>
    </row>
    <row r="197" spans="1:19" x14ac:dyDescent="0.2">
      <c r="A197" s="184" t="s">
        <v>1631</v>
      </c>
      <c r="B197" s="88" t="s">
        <v>924</v>
      </c>
      <c r="C197" s="20" t="s">
        <v>735</v>
      </c>
      <c r="D197" s="9"/>
      <c r="E197" s="9"/>
      <c r="F197" s="9"/>
      <c r="G197" s="9"/>
      <c r="H197" s="9"/>
      <c r="I197" s="9"/>
      <c r="J197" s="9"/>
      <c r="K197" s="9"/>
      <c r="L197" s="9"/>
      <c r="M197" s="20">
        <v>5000</v>
      </c>
      <c r="N197" s="9"/>
      <c r="O197" s="9"/>
      <c r="P197" s="20" t="s">
        <v>108</v>
      </c>
      <c r="Q197" s="20" t="s">
        <v>1241</v>
      </c>
      <c r="R197" s="109">
        <v>0.26</v>
      </c>
      <c r="S197" s="130">
        <v>1300</v>
      </c>
    </row>
    <row r="198" spans="1:19" x14ac:dyDescent="0.2">
      <c r="A198" s="184" t="s">
        <v>1631</v>
      </c>
      <c r="B198" s="88" t="s">
        <v>925</v>
      </c>
      <c r="C198" s="20" t="s">
        <v>735</v>
      </c>
      <c r="D198" s="9"/>
      <c r="E198" s="9"/>
      <c r="F198" s="9"/>
      <c r="G198" s="9"/>
      <c r="H198" s="9"/>
      <c r="I198" s="9"/>
      <c r="J198" s="9"/>
      <c r="K198" s="9"/>
      <c r="L198" s="9"/>
      <c r="M198" s="20">
        <v>15000</v>
      </c>
      <c r="N198" s="9"/>
      <c r="O198" s="9"/>
      <c r="P198" s="20" t="s">
        <v>108</v>
      </c>
      <c r="Q198" s="20" t="s">
        <v>1241</v>
      </c>
      <c r="R198" s="109">
        <v>0.37</v>
      </c>
      <c r="S198" s="130">
        <v>5550</v>
      </c>
    </row>
    <row r="199" spans="1:19" x14ac:dyDescent="0.2">
      <c r="A199" s="184" t="s">
        <v>1631</v>
      </c>
      <c r="B199" s="88" t="s">
        <v>926</v>
      </c>
      <c r="C199" s="20" t="s">
        <v>735</v>
      </c>
      <c r="D199" s="9"/>
      <c r="E199" s="9"/>
      <c r="F199" s="9"/>
      <c r="G199" s="9"/>
      <c r="H199" s="9"/>
      <c r="I199" s="9"/>
      <c r="J199" s="9"/>
      <c r="K199" s="9"/>
      <c r="L199" s="9"/>
      <c r="M199" s="20">
        <v>10000</v>
      </c>
      <c r="N199" s="9"/>
      <c r="O199" s="9"/>
      <c r="P199" s="20" t="s">
        <v>108</v>
      </c>
      <c r="Q199" s="20" t="s">
        <v>1241</v>
      </c>
      <c r="R199" s="109">
        <v>0.16</v>
      </c>
      <c r="S199" s="130">
        <v>1600</v>
      </c>
    </row>
    <row r="200" spans="1:19" x14ac:dyDescent="0.2">
      <c r="A200" s="184" t="s">
        <v>1631</v>
      </c>
      <c r="B200" s="88" t="s">
        <v>927</v>
      </c>
      <c r="C200" s="20" t="s">
        <v>735</v>
      </c>
      <c r="D200" s="9"/>
      <c r="E200" s="9"/>
      <c r="F200" s="9"/>
      <c r="G200" s="9"/>
      <c r="H200" s="9"/>
      <c r="I200" s="9"/>
      <c r="J200" s="9"/>
      <c r="K200" s="9"/>
      <c r="L200" s="9"/>
      <c r="M200" s="20">
        <v>10000</v>
      </c>
      <c r="N200" s="9"/>
      <c r="O200" s="9"/>
      <c r="P200" s="20" t="s">
        <v>108</v>
      </c>
      <c r="Q200" s="20" t="s">
        <v>1241</v>
      </c>
      <c r="R200" s="109">
        <v>0.17</v>
      </c>
      <c r="S200" s="130">
        <v>1700.0000000000002</v>
      </c>
    </row>
    <row r="201" spans="1:19" x14ac:dyDescent="0.2">
      <c r="A201" s="184" t="s">
        <v>1631</v>
      </c>
      <c r="B201" s="88" t="s">
        <v>928</v>
      </c>
      <c r="C201" s="20" t="s">
        <v>735</v>
      </c>
      <c r="D201" s="9"/>
      <c r="E201" s="9"/>
      <c r="F201" s="9"/>
      <c r="G201" s="9"/>
      <c r="H201" s="9"/>
      <c r="I201" s="9"/>
      <c r="J201" s="9"/>
      <c r="K201" s="9"/>
      <c r="L201" s="9"/>
      <c r="M201" s="20">
        <v>10000</v>
      </c>
      <c r="N201" s="9"/>
      <c r="O201" s="9"/>
      <c r="P201" s="20" t="s">
        <v>108</v>
      </c>
      <c r="Q201" s="20" t="s">
        <v>1241</v>
      </c>
      <c r="R201" s="109">
        <v>0.26</v>
      </c>
      <c r="S201" s="130">
        <v>2600</v>
      </c>
    </row>
    <row r="202" spans="1:19" x14ac:dyDescent="0.2">
      <c r="A202" s="184" t="s">
        <v>1631</v>
      </c>
      <c r="B202" s="88" t="s">
        <v>929</v>
      </c>
      <c r="C202" s="20" t="s">
        <v>735</v>
      </c>
      <c r="D202" s="9"/>
      <c r="E202" s="9"/>
      <c r="F202" s="9"/>
      <c r="G202" s="9"/>
      <c r="H202" s="9"/>
      <c r="I202" s="9"/>
      <c r="J202" s="9"/>
      <c r="K202" s="9"/>
      <c r="L202" s="9"/>
      <c r="M202" s="20">
        <v>800</v>
      </c>
      <c r="N202" s="9"/>
      <c r="O202" s="9"/>
      <c r="P202" s="20" t="s">
        <v>108</v>
      </c>
      <c r="Q202" s="20" t="s">
        <v>1241</v>
      </c>
      <c r="R202" s="109">
        <v>0.09</v>
      </c>
      <c r="S202" s="130">
        <v>72</v>
      </c>
    </row>
    <row r="203" spans="1:19" x14ac:dyDescent="0.2">
      <c r="A203" s="184" t="s">
        <v>1631</v>
      </c>
      <c r="B203" s="88" t="s">
        <v>930</v>
      </c>
      <c r="C203" s="20" t="s">
        <v>735</v>
      </c>
      <c r="D203" s="9"/>
      <c r="E203" s="9"/>
      <c r="F203" s="9"/>
      <c r="G203" s="9"/>
      <c r="H203" s="9"/>
      <c r="I203" s="9"/>
      <c r="J203" s="9"/>
      <c r="K203" s="9"/>
      <c r="L203" s="9"/>
      <c r="M203" s="20">
        <v>50000</v>
      </c>
      <c r="N203" s="9"/>
      <c r="O203" s="9"/>
      <c r="P203" s="20" t="s">
        <v>108</v>
      </c>
      <c r="Q203" s="20" t="s">
        <v>1241</v>
      </c>
      <c r="R203" s="109">
        <v>0.22</v>
      </c>
      <c r="S203" s="130">
        <v>11000</v>
      </c>
    </row>
    <row r="204" spans="1:19" x14ac:dyDescent="0.2">
      <c r="A204" s="184" t="s">
        <v>1631</v>
      </c>
      <c r="B204" s="88" t="s">
        <v>931</v>
      </c>
      <c r="C204" s="20" t="s">
        <v>735</v>
      </c>
      <c r="D204" s="9"/>
      <c r="E204" s="9"/>
      <c r="F204" s="9"/>
      <c r="G204" s="9"/>
      <c r="H204" s="9"/>
      <c r="I204" s="9"/>
      <c r="J204" s="9"/>
      <c r="K204" s="9"/>
      <c r="L204" s="9"/>
      <c r="M204" s="20">
        <v>300</v>
      </c>
      <c r="N204" s="9"/>
      <c r="O204" s="9"/>
      <c r="P204" s="20" t="s">
        <v>108</v>
      </c>
      <c r="Q204" s="20" t="s">
        <v>1241</v>
      </c>
      <c r="R204" s="109">
        <v>0.22</v>
      </c>
      <c r="S204" s="130">
        <v>66</v>
      </c>
    </row>
    <row r="205" spans="1:19" x14ac:dyDescent="0.2">
      <c r="A205" s="184" t="s">
        <v>1631</v>
      </c>
      <c r="B205" s="88" t="s">
        <v>932</v>
      </c>
      <c r="C205" s="20" t="s">
        <v>735</v>
      </c>
      <c r="D205" s="9"/>
      <c r="E205" s="9"/>
      <c r="F205" s="9"/>
      <c r="G205" s="9"/>
      <c r="H205" s="9"/>
      <c r="I205" s="9"/>
      <c r="J205" s="9"/>
      <c r="K205" s="9"/>
      <c r="L205" s="9"/>
      <c r="M205" s="20">
        <v>200</v>
      </c>
      <c r="N205" s="9"/>
      <c r="O205" s="9"/>
      <c r="P205" s="20" t="s">
        <v>108</v>
      </c>
      <c r="Q205" s="20" t="s">
        <v>1241</v>
      </c>
      <c r="R205" s="109">
        <v>3.99</v>
      </c>
      <c r="S205" s="130">
        <v>798</v>
      </c>
    </row>
    <row r="206" spans="1:19" x14ac:dyDescent="0.2">
      <c r="A206" s="184" t="s">
        <v>1631</v>
      </c>
      <c r="B206" s="88" t="s">
        <v>933</v>
      </c>
      <c r="C206" s="20" t="s">
        <v>735</v>
      </c>
      <c r="D206" s="9"/>
      <c r="E206" s="9"/>
      <c r="F206" s="9"/>
      <c r="G206" s="9"/>
      <c r="H206" s="9"/>
      <c r="I206" s="9"/>
      <c r="J206" s="9"/>
      <c r="K206" s="9"/>
      <c r="L206" s="9"/>
      <c r="M206" s="20">
        <v>200</v>
      </c>
      <c r="N206" s="9"/>
      <c r="O206" s="9"/>
      <c r="P206" s="20" t="s">
        <v>108</v>
      </c>
      <c r="Q206" s="20" t="s">
        <v>1241</v>
      </c>
      <c r="R206" s="109">
        <v>3.99</v>
      </c>
      <c r="S206" s="130">
        <v>798</v>
      </c>
    </row>
    <row r="207" spans="1:19" x14ac:dyDescent="0.2">
      <c r="A207" s="184" t="s">
        <v>1631</v>
      </c>
      <c r="B207" s="88" t="s">
        <v>934</v>
      </c>
      <c r="C207" s="20" t="s">
        <v>735</v>
      </c>
      <c r="D207" s="9"/>
      <c r="E207" s="9"/>
      <c r="F207" s="9"/>
      <c r="G207" s="9"/>
      <c r="H207" s="9"/>
      <c r="I207" s="9"/>
      <c r="J207" s="9"/>
      <c r="K207" s="9"/>
      <c r="L207" s="9"/>
      <c r="M207" s="20">
        <v>200</v>
      </c>
      <c r="N207" s="9"/>
      <c r="O207" s="9"/>
      <c r="P207" s="20" t="s">
        <v>108</v>
      </c>
      <c r="Q207" s="20" t="s">
        <v>1241</v>
      </c>
      <c r="R207" s="109">
        <v>7.95</v>
      </c>
      <c r="S207" s="130">
        <v>1590</v>
      </c>
    </row>
    <row r="208" spans="1:19" x14ac:dyDescent="0.2">
      <c r="A208" s="184" t="s">
        <v>1631</v>
      </c>
      <c r="B208" s="88" t="s">
        <v>935</v>
      </c>
      <c r="C208" s="20" t="s">
        <v>735</v>
      </c>
      <c r="D208" s="9"/>
      <c r="E208" s="9"/>
      <c r="F208" s="9"/>
      <c r="G208" s="9"/>
      <c r="H208" s="9"/>
      <c r="I208" s="9"/>
      <c r="J208" s="9"/>
      <c r="K208" s="9"/>
      <c r="L208" s="9"/>
      <c r="M208" s="20">
        <v>5</v>
      </c>
      <c r="N208" s="9"/>
      <c r="O208" s="9"/>
      <c r="P208" s="20" t="s">
        <v>108</v>
      </c>
      <c r="Q208" s="20" t="s">
        <v>1241</v>
      </c>
      <c r="R208" s="109">
        <v>180</v>
      </c>
      <c r="S208" s="130">
        <v>900</v>
      </c>
    </row>
    <row r="209" spans="1:19" x14ac:dyDescent="0.2">
      <c r="A209" s="184" t="s">
        <v>1631</v>
      </c>
      <c r="B209" s="88" t="s">
        <v>936</v>
      </c>
      <c r="C209" s="20" t="s">
        <v>735</v>
      </c>
      <c r="D209" s="9"/>
      <c r="E209" s="9"/>
      <c r="F209" s="9"/>
      <c r="G209" s="9"/>
      <c r="H209" s="9"/>
      <c r="I209" s="9"/>
      <c r="J209" s="9"/>
      <c r="K209" s="9"/>
      <c r="L209" s="9"/>
      <c r="M209" s="20">
        <v>1000</v>
      </c>
      <c r="N209" s="9"/>
      <c r="O209" s="9"/>
      <c r="P209" s="20" t="s">
        <v>108</v>
      </c>
      <c r="Q209" s="20" t="s">
        <v>1241</v>
      </c>
      <c r="R209" s="109">
        <v>44.08</v>
      </c>
      <c r="S209" s="130">
        <v>44080</v>
      </c>
    </row>
    <row r="210" spans="1:19" x14ac:dyDescent="0.2">
      <c r="A210" s="184" t="s">
        <v>1631</v>
      </c>
      <c r="B210" s="88" t="s">
        <v>937</v>
      </c>
      <c r="C210" s="20" t="s">
        <v>735</v>
      </c>
      <c r="D210" s="9"/>
      <c r="E210" s="9"/>
      <c r="F210" s="9"/>
      <c r="G210" s="9"/>
      <c r="H210" s="9"/>
      <c r="I210" s="9"/>
      <c r="J210" s="9"/>
      <c r="K210" s="9"/>
      <c r="L210" s="9"/>
      <c r="M210" s="20">
        <v>200</v>
      </c>
      <c r="N210" s="9"/>
      <c r="O210" s="9"/>
      <c r="P210" s="20" t="s">
        <v>108</v>
      </c>
      <c r="Q210" s="20" t="s">
        <v>1241</v>
      </c>
      <c r="R210" s="109">
        <v>0.46</v>
      </c>
      <c r="S210" s="130">
        <v>92</v>
      </c>
    </row>
    <row r="211" spans="1:19" x14ac:dyDescent="0.2">
      <c r="A211" s="184" t="s">
        <v>1631</v>
      </c>
      <c r="B211" s="88" t="s">
        <v>938</v>
      </c>
      <c r="C211" s="20" t="s">
        <v>735</v>
      </c>
      <c r="D211" s="9"/>
      <c r="E211" s="9"/>
      <c r="F211" s="9"/>
      <c r="G211" s="9"/>
      <c r="H211" s="9"/>
      <c r="I211" s="9"/>
      <c r="J211" s="9"/>
      <c r="K211" s="9"/>
      <c r="L211" s="9"/>
      <c r="M211" s="20">
        <v>200</v>
      </c>
      <c r="N211" s="9"/>
      <c r="O211" s="9"/>
      <c r="P211" s="20" t="s">
        <v>108</v>
      </c>
      <c r="Q211" s="20" t="s">
        <v>1241</v>
      </c>
      <c r="R211" s="109">
        <v>0.53</v>
      </c>
      <c r="S211" s="130">
        <v>106</v>
      </c>
    </row>
    <row r="212" spans="1:19" x14ac:dyDescent="0.2">
      <c r="A212" s="184" t="s">
        <v>1631</v>
      </c>
      <c r="B212" s="88" t="s">
        <v>939</v>
      </c>
      <c r="C212" s="20" t="s">
        <v>735</v>
      </c>
      <c r="D212" s="9"/>
      <c r="E212" s="9"/>
      <c r="F212" s="9"/>
      <c r="G212" s="9"/>
      <c r="H212" s="9"/>
      <c r="I212" s="9"/>
      <c r="J212" s="9"/>
      <c r="K212" s="9"/>
      <c r="L212" s="9"/>
      <c r="M212" s="20">
        <v>200</v>
      </c>
      <c r="N212" s="9"/>
      <c r="O212" s="9"/>
      <c r="P212" s="20" t="s">
        <v>108</v>
      </c>
      <c r="Q212" s="20" t="s">
        <v>1241</v>
      </c>
      <c r="R212" s="109">
        <v>0.68</v>
      </c>
      <c r="S212" s="130">
        <v>136</v>
      </c>
    </row>
    <row r="213" spans="1:19" x14ac:dyDescent="0.2">
      <c r="A213" s="184" t="s">
        <v>1631</v>
      </c>
      <c r="B213" s="88" t="s">
        <v>940</v>
      </c>
      <c r="C213" s="20" t="s">
        <v>735</v>
      </c>
      <c r="D213" s="9"/>
      <c r="E213" s="9"/>
      <c r="F213" s="9"/>
      <c r="G213" s="9"/>
      <c r="H213" s="9"/>
      <c r="I213" s="9"/>
      <c r="J213" s="9"/>
      <c r="K213" s="9"/>
      <c r="L213" s="9"/>
      <c r="M213" s="20">
        <v>200</v>
      </c>
      <c r="N213" s="9"/>
      <c r="O213" s="9"/>
      <c r="P213" s="20" t="s">
        <v>108</v>
      </c>
      <c r="Q213" s="20" t="s">
        <v>1241</v>
      </c>
      <c r="R213" s="109">
        <v>0.78</v>
      </c>
      <c r="S213" s="130">
        <v>156</v>
      </c>
    </row>
    <row r="214" spans="1:19" x14ac:dyDescent="0.2">
      <c r="A214" s="184" t="s">
        <v>1631</v>
      </c>
      <c r="B214" s="88" t="s">
        <v>941</v>
      </c>
      <c r="C214" s="20" t="s">
        <v>735</v>
      </c>
      <c r="D214" s="104"/>
      <c r="E214" s="104"/>
      <c r="F214" s="104"/>
      <c r="G214" s="104"/>
      <c r="H214" s="104"/>
      <c r="I214" s="104"/>
      <c r="J214" s="104"/>
      <c r="K214" s="104"/>
      <c r="L214" s="104"/>
      <c r="M214" s="20">
        <v>200</v>
      </c>
      <c r="N214" s="104"/>
      <c r="O214" s="104"/>
      <c r="P214" s="20" t="s">
        <v>108</v>
      </c>
      <c r="Q214" s="20" t="s">
        <v>1241</v>
      </c>
      <c r="R214" s="109">
        <v>0.75</v>
      </c>
      <c r="S214" s="130">
        <f>M214*R214</f>
        <v>150</v>
      </c>
    </row>
    <row r="215" spans="1:19" x14ac:dyDescent="0.2">
      <c r="A215" s="184" t="s">
        <v>1631</v>
      </c>
      <c r="B215" s="88" t="s">
        <v>942</v>
      </c>
      <c r="C215" s="20" t="s">
        <v>735</v>
      </c>
      <c r="D215" s="9"/>
      <c r="E215" s="9"/>
      <c r="F215" s="9"/>
      <c r="G215" s="9"/>
      <c r="H215" s="9"/>
      <c r="I215" s="9"/>
      <c r="J215" s="9"/>
      <c r="K215" s="9"/>
      <c r="L215" s="9"/>
      <c r="M215" s="20">
        <v>10000</v>
      </c>
      <c r="N215" s="9"/>
      <c r="O215" s="9"/>
      <c r="P215" s="20" t="s">
        <v>108</v>
      </c>
      <c r="Q215" s="20" t="s">
        <v>1241</v>
      </c>
      <c r="R215" s="109">
        <v>0.48</v>
      </c>
      <c r="S215" s="130">
        <v>4800</v>
      </c>
    </row>
    <row r="216" spans="1:19" x14ac:dyDescent="0.2">
      <c r="A216" s="184" t="s">
        <v>1631</v>
      </c>
      <c r="B216" s="88" t="s">
        <v>943</v>
      </c>
      <c r="C216" s="20" t="s">
        <v>735</v>
      </c>
      <c r="D216" s="9"/>
      <c r="E216" s="9"/>
      <c r="F216" s="9"/>
      <c r="G216" s="9"/>
      <c r="H216" s="9"/>
      <c r="I216" s="9"/>
      <c r="J216" s="9"/>
      <c r="K216" s="9"/>
      <c r="L216" s="9"/>
      <c r="M216" s="20">
        <v>10000</v>
      </c>
      <c r="N216" s="9"/>
      <c r="O216" s="9"/>
      <c r="P216" s="20" t="s">
        <v>108</v>
      </c>
      <c r="Q216" s="20" t="s">
        <v>1241</v>
      </c>
      <c r="R216" s="109">
        <v>0.51</v>
      </c>
      <c r="S216" s="130">
        <v>5100</v>
      </c>
    </row>
    <row r="217" spans="1:19" x14ac:dyDescent="0.2">
      <c r="A217" s="184" t="s">
        <v>1631</v>
      </c>
      <c r="B217" s="88" t="s">
        <v>944</v>
      </c>
      <c r="C217" s="20" t="s">
        <v>735</v>
      </c>
      <c r="D217" s="9"/>
      <c r="E217" s="9"/>
      <c r="F217" s="9"/>
      <c r="G217" s="9"/>
      <c r="H217" s="9"/>
      <c r="I217" s="9"/>
      <c r="J217" s="9"/>
      <c r="K217" s="9"/>
      <c r="L217" s="9"/>
      <c r="M217" s="20">
        <v>200</v>
      </c>
      <c r="N217" s="9"/>
      <c r="O217" s="9"/>
      <c r="P217" s="20" t="s">
        <v>108</v>
      </c>
      <c r="Q217" s="20" t="s">
        <v>1241</v>
      </c>
      <c r="R217" s="109">
        <v>0.51</v>
      </c>
      <c r="S217" s="130">
        <v>102</v>
      </c>
    </row>
    <row r="218" spans="1:19" x14ac:dyDescent="0.2">
      <c r="A218" s="184" t="s">
        <v>1631</v>
      </c>
      <c r="B218" s="88" t="s">
        <v>945</v>
      </c>
      <c r="C218" s="20" t="s">
        <v>735</v>
      </c>
      <c r="D218" s="9"/>
      <c r="E218" s="9"/>
      <c r="F218" s="9"/>
      <c r="G218" s="9"/>
      <c r="H218" s="9"/>
      <c r="I218" s="9"/>
      <c r="J218" s="9"/>
      <c r="K218" s="9"/>
      <c r="L218" s="9"/>
      <c r="M218" s="20">
        <v>20</v>
      </c>
      <c r="N218" s="9"/>
      <c r="O218" s="9"/>
      <c r="P218" s="20" t="s">
        <v>108</v>
      </c>
      <c r="Q218" s="20" t="s">
        <v>1241</v>
      </c>
      <c r="R218" s="109">
        <v>1.94</v>
      </c>
      <c r="S218" s="130">
        <v>38.799999999999997</v>
      </c>
    </row>
    <row r="219" spans="1:19" x14ac:dyDescent="0.2">
      <c r="A219" s="184" t="s">
        <v>1631</v>
      </c>
      <c r="B219" s="88" t="s">
        <v>946</v>
      </c>
      <c r="C219" s="20" t="s">
        <v>735</v>
      </c>
      <c r="D219" s="9"/>
      <c r="E219" s="9"/>
      <c r="F219" s="9"/>
      <c r="G219" s="9"/>
      <c r="H219" s="9"/>
      <c r="I219" s="9"/>
      <c r="J219" s="9"/>
      <c r="K219" s="9"/>
      <c r="L219" s="9"/>
      <c r="M219" s="20">
        <v>20</v>
      </c>
      <c r="N219" s="9"/>
      <c r="O219" s="9"/>
      <c r="P219" s="20" t="s">
        <v>108</v>
      </c>
      <c r="Q219" s="20" t="s">
        <v>1241</v>
      </c>
      <c r="R219" s="109">
        <v>1.94</v>
      </c>
      <c r="S219" s="130">
        <v>38.799999999999997</v>
      </c>
    </row>
    <row r="220" spans="1:19" x14ac:dyDescent="0.2">
      <c r="A220" s="184" t="s">
        <v>1631</v>
      </c>
      <c r="B220" s="88" t="s">
        <v>947</v>
      </c>
      <c r="C220" s="20" t="s">
        <v>735</v>
      </c>
      <c r="D220" s="9"/>
      <c r="E220" s="9"/>
      <c r="F220" s="9"/>
      <c r="G220" s="9"/>
      <c r="H220" s="9"/>
      <c r="I220" s="9"/>
      <c r="J220" s="9"/>
      <c r="K220" s="9"/>
      <c r="L220" s="9"/>
      <c r="M220" s="20">
        <v>20</v>
      </c>
      <c r="N220" s="9"/>
      <c r="O220" s="9"/>
      <c r="P220" s="20" t="s">
        <v>108</v>
      </c>
      <c r="Q220" s="20" t="s">
        <v>1241</v>
      </c>
      <c r="R220" s="109">
        <v>1.94</v>
      </c>
      <c r="S220" s="130">
        <v>38.799999999999997</v>
      </c>
    </row>
    <row r="221" spans="1:19" x14ac:dyDescent="0.2">
      <c r="A221" s="184" t="s">
        <v>1631</v>
      </c>
      <c r="B221" s="88" t="s">
        <v>948</v>
      </c>
      <c r="C221" s="20" t="s">
        <v>735</v>
      </c>
      <c r="D221" s="9"/>
      <c r="E221" s="9"/>
      <c r="F221" s="9"/>
      <c r="G221" s="9"/>
      <c r="H221" s="9"/>
      <c r="I221" s="9"/>
      <c r="J221" s="9"/>
      <c r="K221" s="9"/>
      <c r="L221" s="9"/>
      <c r="M221" s="20">
        <v>200</v>
      </c>
      <c r="N221" s="9"/>
      <c r="O221" s="9"/>
      <c r="P221" s="20" t="s">
        <v>108</v>
      </c>
      <c r="Q221" s="20" t="s">
        <v>1241</v>
      </c>
      <c r="R221" s="109">
        <v>1.94</v>
      </c>
      <c r="S221" s="130">
        <v>388</v>
      </c>
    </row>
    <row r="222" spans="1:19" x14ac:dyDescent="0.2">
      <c r="A222" s="184" t="s">
        <v>1631</v>
      </c>
      <c r="B222" s="88" t="s">
        <v>949</v>
      </c>
      <c r="C222" s="20" t="s">
        <v>735</v>
      </c>
      <c r="D222" s="9"/>
      <c r="E222" s="9"/>
      <c r="F222" s="9"/>
      <c r="G222" s="9"/>
      <c r="H222" s="9"/>
      <c r="I222" s="9"/>
      <c r="J222" s="9"/>
      <c r="K222" s="9"/>
      <c r="L222" s="9"/>
      <c r="M222" s="20">
        <v>200</v>
      </c>
      <c r="N222" s="9"/>
      <c r="O222" s="9"/>
      <c r="P222" s="20" t="s">
        <v>108</v>
      </c>
      <c r="Q222" s="20" t="s">
        <v>1241</v>
      </c>
      <c r="R222" s="109">
        <v>1.94</v>
      </c>
      <c r="S222" s="130">
        <v>388</v>
      </c>
    </row>
    <row r="223" spans="1:19" x14ac:dyDescent="0.2">
      <c r="A223" s="184" t="s">
        <v>1631</v>
      </c>
      <c r="B223" s="88" t="s">
        <v>950</v>
      </c>
      <c r="C223" s="20" t="s">
        <v>735</v>
      </c>
      <c r="D223" s="9"/>
      <c r="E223" s="9"/>
      <c r="F223" s="9"/>
      <c r="G223" s="9"/>
      <c r="H223" s="9"/>
      <c r="I223" s="9"/>
      <c r="J223" s="9"/>
      <c r="K223" s="9"/>
      <c r="L223" s="9"/>
      <c r="M223" s="20">
        <v>20</v>
      </c>
      <c r="N223" s="9"/>
      <c r="O223" s="9"/>
      <c r="P223" s="20" t="s">
        <v>108</v>
      </c>
      <c r="Q223" s="20" t="s">
        <v>1241</v>
      </c>
      <c r="R223" s="109">
        <v>1.94</v>
      </c>
      <c r="S223" s="130">
        <v>38.799999999999997</v>
      </c>
    </row>
    <row r="224" spans="1:19" x14ac:dyDescent="0.2">
      <c r="A224" s="184" t="s">
        <v>1631</v>
      </c>
      <c r="B224" s="88" t="s">
        <v>951</v>
      </c>
      <c r="C224" s="20" t="s">
        <v>735</v>
      </c>
      <c r="D224" s="9"/>
      <c r="E224" s="9"/>
      <c r="F224" s="9"/>
      <c r="G224" s="9"/>
      <c r="H224" s="9"/>
      <c r="I224" s="9"/>
      <c r="J224" s="9"/>
      <c r="K224" s="9"/>
      <c r="L224" s="9"/>
      <c r="M224" s="20">
        <v>200</v>
      </c>
      <c r="N224" s="9"/>
      <c r="O224" s="9"/>
      <c r="P224" s="20" t="s">
        <v>108</v>
      </c>
      <c r="Q224" s="20" t="s">
        <v>1241</v>
      </c>
      <c r="R224" s="109">
        <v>0.86</v>
      </c>
      <c r="S224" s="130">
        <v>172</v>
      </c>
    </row>
    <row r="225" spans="1:19" x14ac:dyDescent="0.2">
      <c r="A225" s="184" t="s">
        <v>1631</v>
      </c>
      <c r="B225" s="88" t="s">
        <v>952</v>
      </c>
      <c r="C225" s="20" t="s">
        <v>735</v>
      </c>
      <c r="D225" s="9"/>
      <c r="E225" s="9"/>
      <c r="F225" s="9"/>
      <c r="G225" s="9"/>
      <c r="H225" s="9"/>
      <c r="I225" s="9"/>
      <c r="J225" s="9"/>
      <c r="K225" s="9"/>
      <c r="L225" s="9"/>
      <c r="M225" s="20">
        <v>200</v>
      </c>
      <c r="N225" s="9"/>
      <c r="O225" s="9"/>
      <c r="P225" s="20" t="s">
        <v>108</v>
      </c>
      <c r="Q225" s="20" t="s">
        <v>1241</v>
      </c>
      <c r="R225" s="109">
        <v>0.86</v>
      </c>
      <c r="S225" s="130">
        <v>172</v>
      </c>
    </row>
    <row r="226" spans="1:19" x14ac:dyDescent="0.2">
      <c r="A226" s="184" t="s">
        <v>1631</v>
      </c>
      <c r="B226" s="88" t="s">
        <v>953</v>
      </c>
      <c r="C226" s="20" t="s">
        <v>735</v>
      </c>
      <c r="D226" s="9"/>
      <c r="E226" s="9"/>
      <c r="F226" s="9"/>
      <c r="G226" s="9"/>
      <c r="H226" s="9"/>
      <c r="I226" s="9"/>
      <c r="J226" s="9"/>
      <c r="K226" s="9"/>
      <c r="L226" s="9"/>
      <c r="M226" s="20">
        <v>200</v>
      </c>
      <c r="N226" s="9"/>
      <c r="O226" s="9"/>
      <c r="P226" s="20" t="s">
        <v>108</v>
      </c>
      <c r="Q226" s="20" t="s">
        <v>1241</v>
      </c>
      <c r="R226" s="109">
        <v>0.86</v>
      </c>
      <c r="S226" s="130">
        <v>172</v>
      </c>
    </row>
    <row r="227" spans="1:19" x14ac:dyDescent="0.2">
      <c r="A227" s="184" t="s">
        <v>1631</v>
      </c>
      <c r="B227" s="88" t="s">
        <v>954</v>
      </c>
      <c r="C227" s="20" t="s">
        <v>735</v>
      </c>
      <c r="D227" s="9"/>
      <c r="E227" s="9"/>
      <c r="F227" s="9"/>
      <c r="G227" s="9"/>
      <c r="H227" s="9"/>
      <c r="I227" s="9"/>
      <c r="J227" s="9"/>
      <c r="K227" s="9"/>
      <c r="L227" s="9"/>
      <c r="M227" s="20">
        <v>200</v>
      </c>
      <c r="N227" s="9"/>
      <c r="O227" s="9"/>
      <c r="P227" s="20" t="s">
        <v>108</v>
      </c>
      <c r="Q227" s="20" t="s">
        <v>1241</v>
      </c>
      <c r="R227" s="109">
        <v>0.54</v>
      </c>
      <c r="S227" s="130">
        <v>108</v>
      </c>
    </row>
    <row r="228" spans="1:19" x14ac:dyDescent="0.2">
      <c r="A228" s="184" t="s">
        <v>1631</v>
      </c>
      <c r="B228" s="88" t="s">
        <v>955</v>
      </c>
      <c r="C228" s="20" t="s">
        <v>735</v>
      </c>
      <c r="D228" s="9"/>
      <c r="E228" s="9"/>
      <c r="F228" s="9"/>
      <c r="G228" s="9"/>
      <c r="H228" s="9"/>
      <c r="I228" s="9"/>
      <c r="J228" s="9"/>
      <c r="K228" s="9"/>
      <c r="L228" s="9"/>
      <c r="M228" s="20">
        <v>200</v>
      </c>
      <c r="N228" s="9"/>
      <c r="O228" s="9"/>
      <c r="P228" s="20" t="s">
        <v>108</v>
      </c>
      <c r="Q228" s="20" t="s">
        <v>1241</v>
      </c>
      <c r="R228" s="109">
        <v>0.69</v>
      </c>
      <c r="S228" s="130">
        <v>138</v>
      </c>
    </row>
    <row r="229" spans="1:19" x14ac:dyDescent="0.2">
      <c r="A229" s="184" t="s">
        <v>1631</v>
      </c>
      <c r="B229" s="88" t="s">
        <v>956</v>
      </c>
      <c r="C229" s="20" t="s">
        <v>735</v>
      </c>
      <c r="D229" s="9"/>
      <c r="E229" s="9"/>
      <c r="F229" s="9"/>
      <c r="G229" s="9"/>
      <c r="H229" s="9"/>
      <c r="I229" s="9"/>
      <c r="J229" s="9"/>
      <c r="K229" s="9"/>
      <c r="L229" s="9"/>
      <c r="M229" s="20">
        <v>200</v>
      </c>
      <c r="N229" s="9"/>
      <c r="O229" s="9"/>
      <c r="P229" s="20" t="s">
        <v>108</v>
      </c>
      <c r="Q229" s="20" t="s">
        <v>1241</v>
      </c>
      <c r="R229" s="109">
        <v>0.75</v>
      </c>
      <c r="S229" s="130">
        <v>150</v>
      </c>
    </row>
    <row r="230" spans="1:19" x14ac:dyDescent="0.2">
      <c r="A230" s="184" t="s">
        <v>1631</v>
      </c>
      <c r="B230" s="88" t="s">
        <v>957</v>
      </c>
      <c r="C230" s="20" t="s">
        <v>735</v>
      </c>
      <c r="D230" s="9"/>
      <c r="E230" s="9"/>
      <c r="F230" s="9"/>
      <c r="G230" s="9"/>
      <c r="H230" s="9"/>
      <c r="I230" s="9"/>
      <c r="J230" s="9"/>
      <c r="K230" s="9"/>
      <c r="L230" s="9"/>
      <c r="M230" s="20">
        <v>200</v>
      </c>
      <c r="N230" s="9"/>
      <c r="O230" s="9"/>
      <c r="P230" s="20" t="s">
        <v>108</v>
      </c>
      <c r="Q230" s="20" t="s">
        <v>1241</v>
      </c>
      <c r="R230" s="109">
        <v>0.56000000000000005</v>
      </c>
      <c r="S230" s="130">
        <v>112.00000000000001</v>
      </c>
    </row>
    <row r="231" spans="1:19" x14ac:dyDescent="0.2">
      <c r="A231" s="184" t="s">
        <v>1631</v>
      </c>
      <c r="B231" s="88" t="s">
        <v>958</v>
      </c>
      <c r="C231" s="20" t="s">
        <v>735</v>
      </c>
      <c r="D231" s="9"/>
      <c r="E231" s="9"/>
      <c r="F231" s="9"/>
      <c r="G231" s="9"/>
      <c r="H231" s="9"/>
      <c r="I231" s="9"/>
      <c r="J231" s="9"/>
      <c r="K231" s="9"/>
      <c r="L231" s="9"/>
      <c r="M231" s="20">
        <v>200</v>
      </c>
      <c r="N231" s="9"/>
      <c r="O231" s="9"/>
      <c r="P231" s="20" t="s">
        <v>108</v>
      </c>
      <c r="Q231" s="20" t="s">
        <v>1241</v>
      </c>
      <c r="R231" s="109">
        <v>0.6</v>
      </c>
      <c r="S231" s="130">
        <v>120</v>
      </c>
    </row>
    <row r="232" spans="1:19" x14ac:dyDescent="0.2">
      <c r="A232" s="184" t="s">
        <v>1631</v>
      </c>
      <c r="B232" s="88" t="s">
        <v>959</v>
      </c>
      <c r="C232" s="20" t="s">
        <v>735</v>
      </c>
      <c r="D232" s="9"/>
      <c r="E232" s="9"/>
      <c r="F232" s="9"/>
      <c r="G232" s="9"/>
      <c r="H232" s="9"/>
      <c r="I232" s="9"/>
      <c r="J232" s="9"/>
      <c r="K232" s="9"/>
      <c r="L232" s="9"/>
      <c r="M232" s="20">
        <v>200</v>
      </c>
      <c r="N232" s="9"/>
      <c r="O232" s="9"/>
      <c r="P232" s="20" t="s">
        <v>108</v>
      </c>
      <c r="Q232" s="20" t="s">
        <v>1241</v>
      </c>
      <c r="R232" s="109">
        <v>0.53</v>
      </c>
      <c r="S232" s="130">
        <v>106</v>
      </c>
    </row>
    <row r="233" spans="1:19" x14ac:dyDescent="0.2">
      <c r="A233" s="184" t="s">
        <v>1631</v>
      </c>
      <c r="B233" s="88" t="s">
        <v>960</v>
      </c>
      <c r="C233" s="20" t="s">
        <v>735</v>
      </c>
      <c r="D233" s="9"/>
      <c r="E233" s="9"/>
      <c r="F233" s="9"/>
      <c r="G233" s="9"/>
      <c r="H233" s="9"/>
      <c r="I233" s="9"/>
      <c r="J233" s="9"/>
      <c r="K233" s="9"/>
      <c r="L233" s="9"/>
      <c r="M233" s="20">
        <v>200</v>
      </c>
      <c r="N233" s="9"/>
      <c r="O233" s="9"/>
      <c r="P233" s="20" t="s">
        <v>108</v>
      </c>
      <c r="Q233" s="20" t="s">
        <v>1241</v>
      </c>
      <c r="R233" s="109">
        <v>1.02</v>
      </c>
      <c r="S233" s="130">
        <v>204</v>
      </c>
    </row>
    <row r="234" spans="1:19" x14ac:dyDescent="0.2">
      <c r="A234" s="184" t="s">
        <v>1631</v>
      </c>
      <c r="B234" s="88" t="s">
        <v>961</v>
      </c>
      <c r="C234" s="20" t="s">
        <v>735</v>
      </c>
      <c r="D234" s="9"/>
      <c r="E234" s="9"/>
      <c r="F234" s="9"/>
      <c r="G234" s="9"/>
      <c r="H234" s="9"/>
      <c r="I234" s="9"/>
      <c r="J234" s="9"/>
      <c r="K234" s="9"/>
      <c r="L234" s="9"/>
      <c r="M234" s="20">
        <v>200</v>
      </c>
      <c r="N234" s="9"/>
      <c r="O234" s="9"/>
      <c r="P234" s="20" t="s">
        <v>108</v>
      </c>
      <c r="Q234" s="20" t="s">
        <v>1241</v>
      </c>
      <c r="R234" s="109">
        <v>0.86</v>
      </c>
      <c r="S234" s="130">
        <v>172</v>
      </c>
    </row>
    <row r="235" spans="1:19" x14ac:dyDescent="0.2">
      <c r="A235" s="184" t="s">
        <v>1631</v>
      </c>
      <c r="B235" s="88" t="s">
        <v>962</v>
      </c>
      <c r="C235" s="20" t="s">
        <v>735</v>
      </c>
      <c r="D235" s="9"/>
      <c r="E235" s="9"/>
      <c r="F235" s="9"/>
      <c r="G235" s="9"/>
      <c r="H235" s="9"/>
      <c r="I235" s="9"/>
      <c r="J235" s="9"/>
      <c r="K235" s="9"/>
      <c r="L235" s="9"/>
      <c r="M235" s="20">
        <v>200</v>
      </c>
      <c r="N235" s="9"/>
      <c r="O235" s="9"/>
      <c r="P235" s="20" t="s">
        <v>108</v>
      </c>
      <c r="Q235" s="20" t="s">
        <v>1241</v>
      </c>
      <c r="R235" s="109">
        <v>0.68</v>
      </c>
      <c r="S235" s="130">
        <v>136</v>
      </c>
    </row>
    <row r="236" spans="1:19" x14ac:dyDescent="0.2">
      <c r="A236" s="184" t="s">
        <v>1631</v>
      </c>
      <c r="B236" s="88" t="s">
        <v>963</v>
      </c>
      <c r="C236" s="20" t="s">
        <v>735</v>
      </c>
      <c r="D236" s="9"/>
      <c r="E236" s="9"/>
      <c r="F236" s="9"/>
      <c r="G236" s="9"/>
      <c r="H236" s="9"/>
      <c r="I236" s="9"/>
      <c r="J236" s="9"/>
      <c r="K236" s="9"/>
      <c r="L236" s="9"/>
      <c r="M236" s="20">
        <v>200</v>
      </c>
      <c r="N236" s="9"/>
      <c r="O236" s="9"/>
      <c r="P236" s="20" t="s">
        <v>108</v>
      </c>
      <c r="Q236" s="20" t="s">
        <v>1241</v>
      </c>
      <c r="R236" s="109">
        <v>0.5</v>
      </c>
      <c r="S236" s="130">
        <v>100</v>
      </c>
    </row>
    <row r="237" spans="1:19" x14ac:dyDescent="0.2">
      <c r="A237" s="184" t="s">
        <v>1631</v>
      </c>
      <c r="B237" s="88" t="s">
        <v>964</v>
      </c>
      <c r="C237" s="20" t="s">
        <v>735</v>
      </c>
      <c r="D237" s="9"/>
      <c r="E237" s="9"/>
      <c r="F237" s="9"/>
      <c r="G237" s="9"/>
      <c r="H237" s="9"/>
      <c r="I237" s="9"/>
      <c r="J237" s="9"/>
      <c r="K237" s="9"/>
      <c r="L237" s="9"/>
      <c r="M237" s="20">
        <v>200</v>
      </c>
      <c r="N237" s="9"/>
      <c r="O237" s="9"/>
      <c r="P237" s="20" t="s">
        <v>108</v>
      </c>
      <c r="Q237" s="20" t="s">
        <v>1241</v>
      </c>
      <c r="R237" s="109">
        <v>0.53</v>
      </c>
      <c r="S237" s="130">
        <v>106</v>
      </c>
    </row>
    <row r="238" spans="1:19" x14ac:dyDescent="0.2">
      <c r="A238" s="184" t="s">
        <v>1631</v>
      </c>
      <c r="B238" s="88" t="s">
        <v>965</v>
      </c>
      <c r="C238" s="20" t="s">
        <v>735</v>
      </c>
      <c r="D238" s="9"/>
      <c r="E238" s="9"/>
      <c r="F238" s="9"/>
      <c r="G238" s="9"/>
      <c r="H238" s="9"/>
      <c r="I238" s="9"/>
      <c r="J238" s="9"/>
      <c r="K238" s="9"/>
      <c r="L238" s="9"/>
      <c r="M238" s="20">
        <v>200</v>
      </c>
      <c r="N238" s="9"/>
      <c r="O238" s="9"/>
      <c r="P238" s="20" t="s">
        <v>108</v>
      </c>
      <c r="Q238" s="20" t="s">
        <v>1241</v>
      </c>
      <c r="R238" s="109">
        <v>0.64</v>
      </c>
      <c r="S238" s="130">
        <v>128</v>
      </c>
    </row>
    <row r="239" spans="1:19" x14ac:dyDescent="0.2">
      <c r="A239" s="184" t="s">
        <v>1631</v>
      </c>
      <c r="B239" s="88" t="s">
        <v>966</v>
      </c>
      <c r="C239" s="20" t="s">
        <v>735</v>
      </c>
      <c r="D239" s="9"/>
      <c r="E239" s="9"/>
      <c r="F239" s="9"/>
      <c r="G239" s="9"/>
      <c r="H239" s="9"/>
      <c r="I239" s="9"/>
      <c r="J239" s="9"/>
      <c r="K239" s="9"/>
      <c r="L239" s="9"/>
      <c r="M239" s="20">
        <v>200</v>
      </c>
      <c r="N239" s="9"/>
      <c r="O239" s="9"/>
      <c r="P239" s="20" t="s">
        <v>108</v>
      </c>
      <c r="Q239" s="20" t="s">
        <v>1241</v>
      </c>
      <c r="R239" s="109">
        <v>0.45</v>
      </c>
      <c r="S239" s="130">
        <v>90</v>
      </c>
    </row>
    <row r="240" spans="1:19" x14ac:dyDescent="0.2">
      <c r="A240" s="184" t="s">
        <v>1631</v>
      </c>
      <c r="B240" s="88" t="s">
        <v>967</v>
      </c>
      <c r="C240" s="20" t="s">
        <v>735</v>
      </c>
      <c r="D240" s="9"/>
      <c r="E240" s="9"/>
      <c r="F240" s="9"/>
      <c r="G240" s="9"/>
      <c r="H240" s="9"/>
      <c r="I240" s="9"/>
      <c r="J240" s="9"/>
      <c r="K240" s="9"/>
      <c r="L240" s="9"/>
      <c r="M240" s="20">
        <v>200</v>
      </c>
      <c r="N240" s="9"/>
      <c r="O240" s="9"/>
      <c r="P240" s="20" t="s">
        <v>108</v>
      </c>
      <c r="Q240" s="20" t="s">
        <v>1241</v>
      </c>
      <c r="R240" s="109">
        <v>0.48</v>
      </c>
      <c r="S240" s="130">
        <v>96</v>
      </c>
    </row>
    <row r="241" spans="1:19" x14ac:dyDescent="0.2">
      <c r="A241" s="184" t="s">
        <v>1631</v>
      </c>
      <c r="B241" s="88" t="s">
        <v>968</v>
      </c>
      <c r="C241" s="20" t="s">
        <v>735</v>
      </c>
      <c r="D241" s="9"/>
      <c r="E241" s="9"/>
      <c r="F241" s="9"/>
      <c r="G241" s="9"/>
      <c r="H241" s="9"/>
      <c r="I241" s="9"/>
      <c r="J241" s="9"/>
      <c r="K241" s="9"/>
      <c r="L241" s="9"/>
      <c r="M241" s="20">
        <v>2000</v>
      </c>
      <c r="N241" s="9"/>
      <c r="O241" s="9"/>
      <c r="P241" s="20" t="s">
        <v>108</v>
      </c>
      <c r="Q241" s="20" t="s">
        <v>1241</v>
      </c>
      <c r="R241" s="109">
        <v>0.48</v>
      </c>
      <c r="S241" s="130">
        <v>960</v>
      </c>
    </row>
    <row r="242" spans="1:19" x14ac:dyDescent="0.2">
      <c r="A242" s="184" t="s">
        <v>1631</v>
      </c>
      <c r="B242" s="88" t="s">
        <v>969</v>
      </c>
      <c r="C242" s="20" t="s">
        <v>735</v>
      </c>
      <c r="D242" s="9"/>
      <c r="E242" s="9"/>
      <c r="F242" s="9"/>
      <c r="G242" s="9"/>
      <c r="H242" s="9"/>
      <c r="I242" s="9"/>
      <c r="J242" s="9"/>
      <c r="K242" s="9"/>
      <c r="L242" s="9"/>
      <c r="M242" s="20">
        <v>5000</v>
      </c>
      <c r="N242" s="9"/>
      <c r="O242" s="9"/>
      <c r="P242" s="20" t="s">
        <v>108</v>
      </c>
      <c r="Q242" s="20" t="s">
        <v>1241</v>
      </c>
      <c r="R242" s="109">
        <v>0.48</v>
      </c>
      <c r="S242" s="130">
        <v>2400</v>
      </c>
    </row>
    <row r="243" spans="1:19" x14ac:dyDescent="0.2">
      <c r="A243" s="184" t="s">
        <v>1631</v>
      </c>
      <c r="B243" s="88" t="s">
        <v>970</v>
      </c>
      <c r="C243" s="20" t="s">
        <v>735</v>
      </c>
      <c r="D243" s="9"/>
      <c r="E243" s="9"/>
      <c r="F243" s="9"/>
      <c r="G243" s="9"/>
      <c r="H243" s="9"/>
      <c r="I243" s="9"/>
      <c r="J243" s="9"/>
      <c r="K243" s="9"/>
      <c r="L243" s="9"/>
      <c r="M243" s="20">
        <v>200</v>
      </c>
      <c r="N243" s="9"/>
      <c r="O243" s="9"/>
      <c r="P243" s="20" t="s">
        <v>108</v>
      </c>
      <c r="Q243" s="20" t="s">
        <v>1241</v>
      </c>
      <c r="R243" s="109">
        <v>0.5</v>
      </c>
      <c r="S243" s="130">
        <v>100</v>
      </c>
    </row>
    <row r="244" spans="1:19" x14ac:dyDescent="0.2">
      <c r="A244" s="184" t="s">
        <v>1631</v>
      </c>
      <c r="B244" s="88" t="s">
        <v>971</v>
      </c>
      <c r="C244" s="20" t="s">
        <v>735</v>
      </c>
      <c r="D244" s="9"/>
      <c r="E244" s="9"/>
      <c r="F244" s="9"/>
      <c r="G244" s="9"/>
      <c r="H244" s="9"/>
      <c r="I244" s="9"/>
      <c r="J244" s="9"/>
      <c r="K244" s="9"/>
      <c r="L244" s="9"/>
      <c r="M244" s="20">
        <v>200</v>
      </c>
      <c r="N244" s="9"/>
      <c r="O244" s="9"/>
      <c r="P244" s="20" t="s">
        <v>108</v>
      </c>
      <c r="Q244" s="20" t="s">
        <v>1241</v>
      </c>
      <c r="R244" s="109">
        <v>0.52</v>
      </c>
      <c r="S244" s="130">
        <v>104</v>
      </c>
    </row>
    <row r="245" spans="1:19" x14ac:dyDescent="0.2">
      <c r="A245" s="184" t="s">
        <v>1631</v>
      </c>
      <c r="B245" s="88" t="s">
        <v>972</v>
      </c>
      <c r="C245" s="20" t="s">
        <v>735</v>
      </c>
      <c r="D245" s="9"/>
      <c r="E245" s="9"/>
      <c r="F245" s="9"/>
      <c r="G245" s="9"/>
      <c r="H245" s="9"/>
      <c r="I245" s="9"/>
      <c r="J245" s="9"/>
      <c r="K245" s="9"/>
      <c r="L245" s="9"/>
      <c r="M245" s="20">
        <v>200</v>
      </c>
      <c r="N245" s="9"/>
      <c r="O245" s="9"/>
      <c r="P245" s="20" t="s">
        <v>108</v>
      </c>
      <c r="Q245" s="20" t="s">
        <v>1241</v>
      </c>
      <c r="R245" s="109">
        <v>0.6</v>
      </c>
      <c r="S245" s="130">
        <v>120</v>
      </c>
    </row>
    <row r="246" spans="1:19" x14ac:dyDescent="0.2">
      <c r="A246" s="184" t="s">
        <v>1631</v>
      </c>
      <c r="B246" s="88" t="s">
        <v>973</v>
      </c>
      <c r="C246" s="20" t="s">
        <v>735</v>
      </c>
      <c r="D246" s="9"/>
      <c r="E246" s="9"/>
      <c r="F246" s="9"/>
      <c r="G246" s="9"/>
      <c r="H246" s="9"/>
      <c r="I246" s="9"/>
      <c r="J246" s="9"/>
      <c r="K246" s="9"/>
      <c r="L246" s="9"/>
      <c r="M246" s="20">
        <v>200</v>
      </c>
      <c r="N246" s="9"/>
      <c r="O246" s="9"/>
      <c r="P246" s="20" t="s">
        <v>108</v>
      </c>
      <c r="Q246" s="20" t="s">
        <v>1241</v>
      </c>
      <c r="R246" s="109">
        <v>0.6</v>
      </c>
      <c r="S246" s="130">
        <v>120</v>
      </c>
    </row>
    <row r="247" spans="1:19" x14ac:dyDescent="0.2">
      <c r="A247" s="184" t="s">
        <v>1631</v>
      </c>
      <c r="B247" s="88" t="s">
        <v>974</v>
      </c>
      <c r="C247" s="20" t="s">
        <v>735</v>
      </c>
      <c r="D247" s="9"/>
      <c r="E247" s="9"/>
      <c r="F247" s="9"/>
      <c r="G247" s="9"/>
      <c r="H247" s="9"/>
      <c r="I247" s="9"/>
      <c r="J247" s="9"/>
      <c r="K247" s="9"/>
      <c r="L247" s="9"/>
      <c r="M247" s="20">
        <v>200</v>
      </c>
      <c r="N247" s="9"/>
      <c r="O247" s="9"/>
      <c r="P247" s="20" t="s">
        <v>108</v>
      </c>
      <c r="Q247" s="20" t="s">
        <v>1241</v>
      </c>
      <c r="R247" s="109">
        <v>0.74</v>
      </c>
      <c r="S247" s="130">
        <v>148</v>
      </c>
    </row>
    <row r="248" spans="1:19" x14ac:dyDescent="0.2">
      <c r="A248" s="184" t="s">
        <v>1631</v>
      </c>
      <c r="B248" s="88" t="s">
        <v>975</v>
      </c>
      <c r="C248" s="20" t="s">
        <v>735</v>
      </c>
      <c r="D248" s="9"/>
      <c r="E248" s="9"/>
      <c r="F248" s="9"/>
      <c r="G248" s="9"/>
      <c r="H248" s="9"/>
      <c r="I248" s="9"/>
      <c r="J248" s="9"/>
      <c r="K248" s="9"/>
      <c r="L248" s="9"/>
      <c r="M248" s="20">
        <v>5000</v>
      </c>
      <c r="N248" s="9"/>
      <c r="O248" s="9"/>
      <c r="P248" s="20" t="s">
        <v>108</v>
      </c>
      <c r="Q248" s="20" t="s">
        <v>1241</v>
      </c>
      <c r="R248" s="109">
        <v>4.45</v>
      </c>
      <c r="S248" s="130">
        <v>22250</v>
      </c>
    </row>
    <row r="249" spans="1:19" x14ac:dyDescent="0.2">
      <c r="A249" s="184" t="s">
        <v>1631</v>
      </c>
      <c r="B249" s="88" t="s">
        <v>976</v>
      </c>
      <c r="C249" s="20" t="s">
        <v>735</v>
      </c>
      <c r="D249" s="9"/>
      <c r="E249" s="9"/>
      <c r="F249" s="9"/>
      <c r="G249" s="9"/>
      <c r="H249" s="9"/>
      <c r="I249" s="9"/>
      <c r="J249" s="9"/>
      <c r="K249" s="9"/>
      <c r="L249" s="9"/>
      <c r="M249" s="20">
        <v>2500</v>
      </c>
      <c r="N249" s="9"/>
      <c r="O249" s="9"/>
      <c r="P249" s="20" t="s">
        <v>108</v>
      </c>
      <c r="Q249" s="20" t="s">
        <v>1241</v>
      </c>
      <c r="R249" s="109">
        <v>2.87</v>
      </c>
      <c r="S249" s="130">
        <v>7175</v>
      </c>
    </row>
    <row r="250" spans="1:19" x14ac:dyDescent="0.2">
      <c r="A250" s="184" t="s">
        <v>1631</v>
      </c>
      <c r="B250" s="88" t="s">
        <v>977</v>
      </c>
      <c r="C250" s="20" t="s">
        <v>735</v>
      </c>
      <c r="D250" s="9"/>
      <c r="E250" s="9"/>
      <c r="F250" s="9"/>
      <c r="G250" s="9"/>
      <c r="H250" s="9"/>
      <c r="I250" s="9"/>
      <c r="J250" s="9"/>
      <c r="K250" s="9"/>
      <c r="L250" s="9"/>
      <c r="M250" s="20">
        <v>2000</v>
      </c>
      <c r="N250" s="9"/>
      <c r="O250" s="9"/>
      <c r="P250" s="20" t="s">
        <v>108</v>
      </c>
      <c r="Q250" s="20" t="s">
        <v>1241</v>
      </c>
      <c r="R250" s="109">
        <v>6.9</v>
      </c>
      <c r="S250" s="130">
        <v>13800</v>
      </c>
    </row>
    <row r="251" spans="1:19" x14ac:dyDescent="0.2">
      <c r="A251" s="184" t="s">
        <v>1631</v>
      </c>
      <c r="B251" s="88" t="s">
        <v>978</v>
      </c>
      <c r="C251" s="20" t="s">
        <v>735</v>
      </c>
      <c r="D251" s="9"/>
      <c r="E251" s="9"/>
      <c r="F251" s="9"/>
      <c r="G251" s="9"/>
      <c r="H251" s="9"/>
      <c r="I251" s="9"/>
      <c r="J251" s="9"/>
      <c r="K251" s="9"/>
      <c r="L251" s="9"/>
      <c r="M251" s="20">
        <v>5500</v>
      </c>
      <c r="N251" s="9"/>
      <c r="O251" s="9"/>
      <c r="P251" s="20" t="s">
        <v>108</v>
      </c>
      <c r="Q251" s="20" t="s">
        <v>1241</v>
      </c>
      <c r="R251" s="109">
        <v>3.55</v>
      </c>
      <c r="S251" s="130">
        <v>19525</v>
      </c>
    </row>
    <row r="252" spans="1:19" x14ac:dyDescent="0.2">
      <c r="A252" s="184" t="s">
        <v>1631</v>
      </c>
      <c r="B252" s="88" t="s">
        <v>979</v>
      </c>
      <c r="C252" s="20" t="s">
        <v>735</v>
      </c>
      <c r="D252" s="9"/>
      <c r="E252" s="9"/>
      <c r="F252" s="9"/>
      <c r="G252" s="9"/>
      <c r="H252" s="9"/>
      <c r="I252" s="9"/>
      <c r="J252" s="9"/>
      <c r="K252" s="9"/>
      <c r="L252" s="9"/>
      <c r="M252" s="20">
        <v>5000</v>
      </c>
      <c r="N252" s="9"/>
      <c r="O252" s="9"/>
      <c r="P252" s="20" t="s">
        <v>108</v>
      </c>
      <c r="Q252" s="20" t="s">
        <v>1241</v>
      </c>
      <c r="R252" s="109">
        <v>4.45</v>
      </c>
      <c r="S252" s="130">
        <v>22250</v>
      </c>
    </row>
    <row r="253" spans="1:19" x14ac:dyDescent="0.2">
      <c r="A253" s="184" t="s">
        <v>1631</v>
      </c>
      <c r="B253" s="88" t="s">
        <v>980</v>
      </c>
      <c r="C253" s="20" t="s">
        <v>735</v>
      </c>
      <c r="D253" s="9"/>
      <c r="E253" s="9"/>
      <c r="F253" s="9"/>
      <c r="G253" s="9"/>
      <c r="H253" s="9"/>
      <c r="I253" s="9"/>
      <c r="J253" s="9"/>
      <c r="K253" s="9"/>
      <c r="L253" s="9"/>
      <c r="M253" s="20">
        <v>500</v>
      </c>
      <c r="N253" s="9"/>
      <c r="O253" s="9"/>
      <c r="P253" s="20" t="s">
        <v>108</v>
      </c>
      <c r="Q253" s="20" t="s">
        <v>1241</v>
      </c>
      <c r="R253" s="109">
        <v>2.87</v>
      </c>
      <c r="S253" s="130">
        <v>1435</v>
      </c>
    </row>
    <row r="254" spans="1:19" x14ac:dyDescent="0.2">
      <c r="A254" s="184" t="s">
        <v>1631</v>
      </c>
      <c r="B254" s="88" t="s">
        <v>981</v>
      </c>
      <c r="C254" s="20" t="s">
        <v>735</v>
      </c>
      <c r="D254" s="9"/>
      <c r="E254" s="9"/>
      <c r="F254" s="9"/>
      <c r="G254" s="9"/>
      <c r="H254" s="9"/>
      <c r="I254" s="9"/>
      <c r="J254" s="9"/>
      <c r="K254" s="9"/>
      <c r="L254" s="9"/>
      <c r="M254" s="20">
        <v>200</v>
      </c>
      <c r="N254" s="9"/>
      <c r="O254" s="9"/>
      <c r="P254" s="20" t="s">
        <v>108</v>
      </c>
      <c r="Q254" s="20" t="s">
        <v>1241</v>
      </c>
      <c r="R254" s="109">
        <v>4.45</v>
      </c>
      <c r="S254" s="130">
        <v>890</v>
      </c>
    </row>
    <row r="255" spans="1:19" x14ac:dyDescent="0.2">
      <c r="A255" s="184" t="s">
        <v>1631</v>
      </c>
      <c r="B255" s="88" t="s">
        <v>982</v>
      </c>
      <c r="C255" s="20" t="s">
        <v>735</v>
      </c>
      <c r="D255" s="9"/>
      <c r="E255" s="9"/>
      <c r="F255" s="9"/>
      <c r="G255" s="9"/>
      <c r="H255" s="9"/>
      <c r="I255" s="9"/>
      <c r="J255" s="9"/>
      <c r="K255" s="9"/>
      <c r="L255" s="9"/>
      <c r="M255" s="20">
        <v>100</v>
      </c>
      <c r="N255" s="9"/>
      <c r="O255" s="9"/>
      <c r="P255" s="20" t="s">
        <v>108</v>
      </c>
      <c r="Q255" s="20" t="s">
        <v>1241</v>
      </c>
      <c r="R255" s="109">
        <v>13</v>
      </c>
      <c r="S255" s="130">
        <v>1300</v>
      </c>
    </row>
    <row r="256" spans="1:19" x14ac:dyDescent="0.2">
      <c r="A256" s="184" t="s">
        <v>1631</v>
      </c>
      <c r="B256" s="88" t="s">
        <v>983</v>
      </c>
      <c r="C256" s="20" t="s">
        <v>735</v>
      </c>
      <c r="D256" s="9"/>
      <c r="E256" s="9"/>
      <c r="F256" s="9"/>
      <c r="G256" s="9"/>
      <c r="H256" s="9"/>
      <c r="I256" s="9"/>
      <c r="J256" s="9"/>
      <c r="K256" s="9"/>
      <c r="L256" s="9"/>
      <c r="M256" s="20">
        <v>15</v>
      </c>
      <c r="N256" s="9"/>
      <c r="O256" s="9"/>
      <c r="P256" s="20" t="s">
        <v>108</v>
      </c>
      <c r="Q256" s="20" t="s">
        <v>1241</v>
      </c>
      <c r="R256" s="109">
        <v>13.83</v>
      </c>
      <c r="S256" s="130">
        <v>207.45</v>
      </c>
    </row>
    <row r="257" spans="1:19" x14ac:dyDescent="0.2">
      <c r="A257" s="184" t="s">
        <v>1631</v>
      </c>
      <c r="B257" s="88" t="s">
        <v>984</v>
      </c>
      <c r="C257" s="20" t="s">
        <v>735</v>
      </c>
      <c r="D257" s="9"/>
      <c r="E257" s="9"/>
      <c r="F257" s="9"/>
      <c r="G257" s="9"/>
      <c r="H257" s="9"/>
      <c r="I257" s="9"/>
      <c r="J257" s="9"/>
      <c r="K257" s="9"/>
      <c r="L257" s="9"/>
      <c r="M257" s="20">
        <v>15</v>
      </c>
      <c r="N257" s="9"/>
      <c r="O257" s="9"/>
      <c r="P257" s="20" t="s">
        <v>108</v>
      </c>
      <c r="Q257" s="20" t="s">
        <v>1241</v>
      </c>
      <c r="R257" s="109">
        <v>9.6999999999999993</v>
      </c>
      <c r="S257" s="130">
        <v>145.5</v>
      </c>
    </row>
    <row r="258" spans="1:19" x14ac:dyDescent="0.2">
      <c r="A258" s="184" t="s">
        <v>1631</v>
      </c>
      <c r="B258" s="88" t="s">
        <v>985</v>
      </c>
      <c r="C258" s="20" t="s">
        <v>735</v>
      </c>
      <c r="D258" s="9"/>
      <c r="E258" s="9"/>
      <c r="F258" s="9"/>
      <c r="G258" s="9"/>
      <c r="H258" s="9"/>
      <c r="I258" s="9"/>
      <c r="J258" s="9"/>
      <c r="K258" s="9"/>
      <c r="L258" s="9"/>
      <c r="M258" s="20">
        <v>5</v>
      </c>
      <c r="N258" s="9"/>
      <c r="O258" s="9"/>
      <c r="P258" s="20" t="s">
        <v>108</v>
      </c>
      <c r="Q258" s="20" t="s">
        <v>1241</v>
      </c>
      <c r="R258" s="109">
        <v>8.3000000000000007</v>
      </c>
      <c r="S258" s="130">
        <v>41.5</v>
      </c>
    </row>
    <row r="259" spans="1:19" x14ac:dyDescent="0.2">
      <c r="A259" s="184" t="s">
        <v>1631</v>
      </c>
      <c r="B259" s="88" t="s">
        <v>986</v>
      </c>
      <c r="C259" s="20" t="s">
        <v>735</v>
      </c>
      <c r="D259" s="9"/>
      <c r="E259" s="9"/>
      <c r="F259" s="9"/>
      <c r="G259" s="9"/>
      <c r="H259" s="9"/>
      <c r="I259" s="9"/>
      <c r="J259" s="9"/>
      <c r="K259" s="9"/>
      <c r="L259" s="9"/>
      <c r="M259" s="20">
        <v>5</v>
      </c>
      <c r="N259" s="9"/>
      <c r="O259" s="9"/>
      <c r="P259" s="20" t="s">
        <v>108</v>
      </c>
      <c r="Q259" s="20" t="s">
        <v>1241</v>
      </c>
      <c r="R259" s="109">
        <v>21.72</v>
      </c>
      <c r="S259" s="130">
        <v>108.6</v>
      </c>
    </row>
    <row r="260" spans="1:19" x14ac:dyDescent="0.2">
      <c r="A260" s="184" t="s">
        <v>1631</v>
      </c>
      <c r="B260" s="88" t="s">
        <v>987</v>
      </c>
      <c r="C260" s="20" t="s">
        <v>735</v>
      </c>
      <c r="D260" s="9"/>
      <c r="E260" s="9"/>
      <c r="F260" s="9"/>
      <c r="G260" s="9"/>
      <c r="H260" s="9"/>
      <c r="I260" s="9"/>
      <c r="J260" s="9"/>
      <c r="K260" s="9"/>
      <c r="L260" s="9"/>
      <c r="M260" s="20">
        <v>15</v>
      </c>
      <c r="N260" s="9"/>
      <c r="O260" s="9"/>
      <c r="P260" s="20" t="s">
        <v>108</v>
      </c>
      <c r="Q260" s="20" t="s">
        <v>1241</v>
      </c>
      <c r="R260" s="109">
        <v>11.42</v>
      </c>
      <c r="S260" s="130">
        <v>171.3</v>
      </c>
    </row>
    <row r="261" spans="1:19" x14ac:dyDescent="0.2">
      <c r="A261" s="184" t="s">
        <v>1631</v>
      </c>
      <c r="B261" s="88" t="s">
        <v>988</v>
      </c>
      <c r="C261" s="20" t="s">
        <v>735</v>
      </c>
      <c r="D261" s="9"/>
      <c r="E261" s="9"/>
      <c r="F261" s="9"/>
      <c r="G261" s="9"/>
      <c r="H261" s="9"/>
      <c r="I261" s="9"/>
      <c r="J261" s="9"/>
      <c r="K261" s="9"/>
      <c r="L261" s="9"/>
      <c r="M261" s="20">
        <v>100</v>
      </c>
      <c r="N261" s="9"/>
      <c r="O261" s="9"/>
      <c r="P261" s="20" t="s">
        <v>108</v>
      </c>
      <c r="Q261" s="20" t="s">
        <v>1241</v>
      </c>
      <c r="R261" s="109">
        <v>9.26</v>
      </c>
      <c r="S261" s="130">
        <v>926</v>
      </c>
    </row>
    <row r="262" spans="1:19" x14ac:dyDescent="0.2">
      <c r="A262" s="184" t="s">
        <v>1631</v>
      </c>
      <c r="B262" s="88" t="s">
        <v>989</v>
      </c>
      <c r="C262" s="20" t="s">
        <v>735</v>
      </c>
      <c r="D262" s="9"/>
      <c r="E262" s="9"/>
      <c r="F262" s="9"/>
      <c r="G262" s="9"/>
      <c r="H262" s="9"/>
      <c r="I262" s="9"/>
      <c r="J262" s="9"/>
      <c r="K262" s="9"/>
      <c r="L262" s="9"/>
      <c r="M262" s="20">
        <v>6</v>
      </c>
      <c r="N262" s="9"/>
      <c r="O262" s="9"/>
      <c r="P262" s="20" t="s">
        <v>108</v>
      </c>
      <c r="Q262" s="20" t="s">
        <v>1241</v>
      </c>
      <c r="R262" s="109">
        <v>38</v>
      </c>
      <c r="S262" s="130">
        <v>228</v>
      </c>
    </row>
    <row r="263" spans="1:19" x14ac:dyDescent="0.2">
      <c r="A263" s="184" t="s">
        <v>1631</v>
      </c>
      <c r="B263" s="88" t="s">
        <v>990</v>
      </c>
      <c r="C263" s="20" t="s">
        <v>735</v>
      </c>
      <c r="D263" s="9"/>
      <c r="E263" s="9"/>
      <c r="F263" s="9"/>
      <c r="G263" s="9"/>
      <c r="H263" s="9"/>
      <c r="I263" s="9"/>
      <c r="J263" s="9"/>
      <c r="K263" s="9"/>
      <c r="L263" s="9"/>
      <c r="M263" s="20">
        <v>26</v>
      </c>
      <c r="N263" s="9"/>
      <c r="O263" s="9"/>
      <c r="P263" s="20" t="s">
        <v>108</v>
      </c>
      <c r="Q263" s="20" t="s">
        <v>1241</v>
      </c>
      <c r="R263" s="109">
        <v>33</v>
      </c>
      <c r="S263" s="130">
        <v>858</v>
      </c>
    </row>
    <row r="264" spans="1:19" x14ac:dyDescent="0.2">
      <c r="A264" s="184" t="s">
        <v>1631</v>
      </c>
      <c r="B264" s="88" t="s">
        <v>991</v>
      </c>
      <c r="C264" s="20" t="s">
        <v>735</v>
      </c>
      <c r="D264" s="9"/>
      <c r="E264" s="9"/>
      <c r="F264" s="9"/>
      <c r="G264" s="9"/>
      <c r="H264" s="9"/>
      <c r="I264" s="9"/>
      <c r="J264" s="9"/>
      <c r="K264" s="9"/>
      <c r="L264" s="9"/>
      <c r="M264" s="20">
        <v>6</v>
      </c>
      <c r="N264" s="9"/>
      <c r="O264" s="9"/>
      <c r="P264" s="20" t="s">
        <v>108</v>
      </c>
      <c r="Q264" s="20" t="s">
        <v>1241</v>
      </c>
      <c r="R264" s="109">
        <v>25</v>
      </c>
      <c r="S264" s="130">
        <v>150</v>
      </c>
    </row>
    <row r="265" spans="1:19" x14ac:dyDescent="0.2">
      <c r="A265" s="184" t="s">
        <v>1631</v>
      </c>
      <c r="B265" s="88" t="s">
        <v>992</v>
      </c>
      <c r="C265" s="20" t="s">
        <v>735</v>
      </c>
      <c r="D265" s="9"/>
      <c r="E265" s="9"/>
      <c r="F265" s="9"/>
      <c r="G265" s="9"/>
      <c r="H265" s="9"/>
      <c r="I265" s="9"/>
      <c r="J265" s="9"/>
      <c r="K265" s="9"/>
      <c r="L265" s="9"/>
      <c r="M265" s="20">
        <v>6</v>
      </c>
      <c r="N265" s="9"/>
      <c r="O265" s="9"/>
      <c r="P265" s="20" t="s">
        <v>108</v>
      </c>
      <c r="Q265" s="20" t="s">
        <v>1241</v>
      </c>
      <c r="R265" s="109">
        <v>18</v>
      </c>
      <c r="S265" s="130">
        <v>108</v>
      </c>
    </row>
    <row r="266" spans="1:19" x14ac:dyDescent="0.2">
      <c r="A266" s="184" t="s">
        <v>1631</v>
      </c>
      <c r="B266" s="88" t="s">
        <v>993</v>
      </c>
      <c r="C266" s="20" t="s">
        <v>735</v>
      </c>
      <c r="D266" s="9"/>
      <c r="E266" s="9"/>
      <c r="F266" s="9"/>
      <c r="G266" s="9"/>
      <c r="H266" s="9"/>
      <c r="I266" s="9"/>
      <c r="J266" s="9"/>
      <c r="K266" s="9"/>
      <c r="L266" s="9"/>
      <c r="M266" s="20">
        <v>6</v>
      </c>
      <c r="N266" s="9"/>
      <c r="O266" s="9"/>
      <c r="P266" s="20" t="s">
        <v>108</v>
      </c>
      <c r="Q266" s="20" t="s">
        <v>1241</v>
      </c>
      <c r="R266" s="109">
        <v>28</v>
      </c>
      <c r="S266" s="130">
        <v>168</v>
      </c>
    </row>
    <row r="267" spans="1:19" x14ac:dyDescent="0.2">
      <c r="A267" s="184" t="s">
        <v>1631</v>
      </c>
      <c r="B267" s="88" t="s">
        <v>994</v>
      </c>
      <c r="C267" s="20" t="s">
        <v>735</v>
      </c>
      <c r="D267" s="9"/>
      <c r="E267" s="9"/>
      <c r="F267" s="9"/>
      <c r="G267" s="9"/>
      <c r="H267" s="9"/>
      <c r="I267" s="9"/>
      <c r="J267" s="9"/>
      <c r="K267" s="9"/>
      <c r="L267" s="9"/>
      <c r="M267" s="20">
        <v>11</v>
      </c>
      <c r="N267" s="9"/>
      <c r="O267" s="9"/>
      <c r="P267" s="20" t="s">
        <v>108</v>
      </c>
      <c r="Q267" s="20" t="s">
        <v>1241</v>
      </c>
      <c r="R267" s="109">
        <v>19.41</v>
      </c>
      <c r="S267" s="130">
        <v>213.51</v>
      </c>
    </row>
    <row r="268" spans="1:19" x14ac:dyDescent="0.2">
      <c r="A268" s="184" t="s">
        <v>1631</v>
      </c>
      <c r="B268" s="88" t="s">
        <v>995</v>
      </c>
      <c r="C268" s="20" t="s">
        <v>735</v>
      </c>
      <c r="D268" s="9"/>
      <c r="E268" s="9"/>
      <c r="F268" s="9"/>
      <c r="G268" s="9"/>
      <c r="H268" s="9"/>
      <c r="I268" s="9"/>
      <c r="J268" s="9"/>
      <c r="K268" s="9"/>
      <c r="L268" s="9"/>
      <c r="M268" s="20">
        <v>2000</v>
      </c>
      <c r="N268" s="9"/>
      <c r="O268" s="9"/>
      <c r="P268" s="20" t="s">
        <v>108</v>
      </c>
      <c r="Q268" s="20" t="s">
        <v>1241</v>
      </c>
      <c r="R268" s="109">
        <v>0.39</v>
      </c>
      <c r="S268" s="130">
        <v>780</v>
      </c>
    </row>
    <row r="269" spans="1:19" x14ac:dyDescent="0.2">
      <c r="A269" s="184" t="s">
        <v>1631</v>
      </c>
      <c r="B269" s="88" t="s">
        <v>996</v>
      </c>
      <c r="C269" s="20" t="s">
        <v>735</v>
      </c>
      <c r="D269" s="9"/>
      <c r="E269" s="9"/>
      <c r="F269" s="9"/>
      <c r="G269" s="9"/>
      <c r="H269" s="9"/>
      <c r="I269" s="9"/>
      <c r="J269" s="9"/>
      <c r="K269" s="9"/>
      <c r="L269" s="9"/>
      <c r="M269" s="20">
        <v>1000</v>
      </c>
      <c r="N269" s="9"/>
      <c r="O269" s="9"/>
      <c r="P269" s="20" t="s">
        <v>108</v>
      </c>
      <c r="Q269" s="20" t="s">
        <v>1241</v>
      </c>
      <c r="R269" s="109">
        <v>3.19</v>
      </c>
      <c r="S269" s="130">
        <v>3190</v>
      </c>
    </row>
    <row r="270" spans="1:19" x14ac:dyDescent="0.2">
      <c r="A270" s="184" t="s">
        <v>1631</v>
      </c>
      <c r="B270" s="88" t="s">
        <v>997</v>
      </c>
      <c r="C270" s="20" t="s">
        <v>735</v>
      </c>
      <c r="D270" s="9"/>
      <c r="E270" s="9"/>
      <c r="F270" s="9"/>
      <c r="G270" s="9"/>
      <c r="H270" s="9"/>
      <c r="I270" s="9"/>
      <c r="J270" s="9"/>
      <c r="K270" s="9"/>
      <c r="L270" s="9"/>
      <c r="M270" s="20">
        <v>200</v>
      </c>
      <c r="N270" s="9"/>
      <c r="O270" s="9"/>
      <c r="P270" s="20" t="s">
        <v>108</v>
      </c>
      <c r="Q270" s="20" t="s">
        <v>1241</v>
      </c>
      <c r="R270" s="109">
        <v>2.39</v>
      </c>
      <c r="S270" s="130">
        <v>478</v>
      </c>
    </row>
    <row r="271" spans="1:19" x14ac:dyDescent="0.2">
      <c r="A271" s="184" t="s">
        <v>1631</v>
      </c>
      <c r="B271" s="88" t="s">
        <v>998</v>
      </c>
      <c r="C271" s="20" t="s">
        <v>735</v>
      </c>
      <c r="D271" s="9"/>
      <c r="E271" s="9"/>
      <c r="F271" s="9"/>
      <c r="G271" s="9"/>
      <c r="H271" s="9"/>
      <c r="I271" s="9"/>
      <c r="J271" s="9"/>
      <c r="K271" s="9"/>
      <c r="L271" s="9"/>
      <c r="M271" s="20">
        <v>1000</v>
      </c>
      <c r="N271" s="9"/>
      <c r="O271" s="9"/>
      <c r="P271" s="20" t="s">
        <v>108</v>
      </c>
      <c r="Q271" s="20" t="s">
        <v>1241</v>
      </c>
      <c r="R271" s="109">
        <v>10.95</v>
      </c>
      <c r="S271" s="130">
        <v>10950</v>
      </c>
    </row>
    <row r="272" spans="1:19" x14ac:dyDescent="0.2">
      <c r="A272" s="184" t="s">
        <v>1631</v>
      </c>
      <c r="B272" s="88" t="s">
        <v>999</v>
      </c>
      <c r="C272" s="20" t="s">
        <v>735</v>
      </c>
      <c r="D272" s="9"/>
      <c r="E272" s="9"/>
      <c r="F272" s="9"/>
      <c r="G272" s="9"/>
      <c r="H272" s="9"/>
      <c r="I272" s="9"/>
      <c r="J272" s="9"/>
      <c r="K272" s="9"/>
      <c r="L272" s="9"/>
      <c r="M272" s="20">
        <v>1000</v>
      </c>
      <c r="N272" s="9"/>
      <c r="O272" s="9"/>
      <c r="P272" s="20" t="s">
        <v>108</v>
      </c>
      <c r="Q272" s="20" t="s">
        <v>1241</v>
      </c>
      <c r="R272" s="109">
        <v>7.97</v>
      </c>
      <c r="S272" s="130">
        <v>7970</v>
      </c>
    </row>
    <row r="273" spans="1:19" x14ac:dyDescent="0.2">
      <c r="A273" s="184" t="s">
        <v>1631</v>
      </c>
      <c r="B273" s="88" t="s">
        <v>1000</v>
      </c>
      <c r="C273" s="20" t="s">
        <v>735</v>
      </c>
      <c r="D273" s="9"/>
      <c r="E273" s="9"/>
      <c r="F273" s="9"/>
      <c r="G273" s="9"/>
      <c r="H273" s="9"/>
      <c r="I273" s="9"/>
      <c r="J273" s="9"/>
      <c r="K273" s="9"/>
      <c r="L273" s="9"/>
      <c r="M273" s="20">
        <v>500</v>
      </c>
      <c r="N273" s="9"/>
      <c r="O273" s="9"/>
      <c r="P273" s="20" t="s">
        <v>108</v>
      </c>
      <c r="Q273" s="20" t="s">
        <v>1241</v>
      </c>
      <c r="R273" s="109">
        <v>8.3699999999999992</v>
      </c>
      <c r="S273" s="130">
        <v>4185</v>
      </c>
    </row>
    <row r="274" spans="1:19" x14ac:dyDescent="0.2">
      <c r="A274" s="184" t="s">
        <v>1631</v>
      </c>
      <c r="B274" s="88" t="s">
        <v>1001</v>
      </c>
      <c r="C274" s="20" t="s">
        <v>735</v>
      </c>
      <c r="D274" s="9"/>
      <c r="E274" s="9"/>
      <c r="F274" s="9"/>
      <c r="G274" s="9"/>
      <c r="H274" s="9"/>
      <c r="I274" s="9"/>
      <c r="J274" s="9"/>
      <c r="K274" s="9"/>
      <c r="L274" s="9"/>
      <c r="M274" s="20">
        <v>12000</v>
      </c>
      <c r="N274" s="9"/>
      <c r="O274" s="9"/>
      <c r="P274" s="20" t="s">
        <v>108</v>
      </c>
      <c r="Q274" s="20" t="s">
        <v>1240</v>
      </c>
      <c r="R274" s="109">
        <v>79.900000000000006</v>
      </c>
      <c r="S274" s="130">
        <v>958800.00000000012</v>
      </c>
    </row>
    <row r="275" spans="1:19" x14ac:dyDescent="0.2">
      <c r="A275" s="184" t="s">
        <v>1631</v>
      </c>
      <c r="B275" s="88" t="s">
        <v>1002</v>
      </c>
      <c r="C275" s="20" t="s">
        <v>735</v>
      </c>
      <c r="D275" s="9"/>
      <c r="E275" s="9"/>
      <c r="F275" s="9"/>
      <c r="G275" s="9"/>
      <c r="H275" s="9"/>
      <c r="I275" s="9"/>
      <c r="J275" s="9"/>
      <c r="K275" s="9"/>
      <c r="L275" s="9"/>
      <c r="M275" s="20">
        <v>5</v>
      </c>
      <c r="N275" s="9"/>
      <c r="O275" s="9"/>
      <c r="P275" s="20" t="s">
        <v>108</v>
      </c>
      <c r="Q275" s="20" t="s">
        <v>1241</v>
      </c>
      <c r="R275" s="109">
        <v>55.9</v>
      </c>
      <c r="S275" s="130">
        <v>279.5</v>
      </c>
    </row>
    <row r="276" spans="1:19" x14ac:dyDescent="0.2">
      <c r="A276" s="184" t="s">
        <v>1631</v>
      </c>
      <c r="B276" s="88" t="s">
        <v>1003</v>
      </c>
      <c r="C276" s="20" t="s">
        <v>735</v>
      </c>
      <c r="D276" s="9"/>
      <c r="E276" s="9"/>
      <c r="F276" s="9"/>
      <c r="G276" s="9"/>
      <c r="H276" s="9"/>
      <c r="I276" s="9"/>
      <c r="J276" s="9"/>
      <c r="K276" s="9"/>
      <c r="L276" s="9"/>
      <c r="M276" s="20">
        <v>200</v>
      </c>
      <c r="N276" s="9"/>
      <c r="O276" s="9"/>
      <c r="P276" s="20" t="s">
        <v>108</v>
      </c>
      <c r="Q276" s="20" t="s">
        <v>1241</v>
      </c>
      <c r="R276" s="109">
        <v>5</v>
      </c>
      <c r="S276" s="130">
        <v>1000</v>
      </c>
    </row>
    <row r="277" spans="1:19" x14ac:dyDescent="0.2">
      <c r="A277" s="184" t="s">
        <v>1631</v>
      </c>
      <c r="B277" s="88" t="s">
        <v>1004</v>
      </c>
      <c r="C277" s="20" t="s">
        <v>735</v>
      </c>
      <c r="D277" s="9"/>
      <c r="E277" s="9"/>
      <c r="F277" s="9"/>
      <c r="G277" s="9"/>
      <c r="H277" s="9"/>
      <c r="I277" s="9"/>
      <c r="J277" s="9"/>
      <c r="K277" s="9"/>
      <c r="L277" s="9"/>
      <c r="M277" s="20">
        <v>100</v>
      </c>
      <c r="N277" s="9"/>
      <c r="O277" s="9"/>
      <c r="P277" s="20" t="s">
        <v>108</v>
      </c>
      <c r="Q277" s="20" t="s">
        <v>1241</v>
      </c>
      <c r="R277" s="109">
        <v>46.9</v>
      </c>
      <c r="S277" s="130">
        <v>4690</v>
      </c>
    </row>
    <row r="278" spans="1:19" x14ac:dyDescent="0.2">
      <c r="A278" s="184" t="s">
        <v>1631</v>
      </c>
      <c r="B278" s="88" t="s">
        <v>1005</v>
      </c>
      <c r="C278" s="20" t="s">
        <v>735</v>
      </c>
      <c r="D278" s="9"/>
      <c r="E278" s="9"/>
      <c r="F278" s="9"/>
      <c r="G278" s="9"/>
      <c r="H278" s="9"/>
      <c r="I278" s="9"/>
      <c r="J278" s="9"/>
      <c r="K278" s="9"/>
      <c r="L278" s="9"/>
      <c r="M278" s="20">
        <v>100</v>
      </c>
      <c r="N278" s="9"/>
      <c r="O278" s="9"/>
      <c r="P278" s="20" t="s">
        <v>108</v>
      </c>
      <c r="Q278" s="20" t="s">
        <v>1241</v>
      </c>
      <c r="R278" s="109">
        <v>59.3</v>
      </c>
      <c r="S278" s="130">
        <v>5930</v>
      </c>
    </row>
    <row r="279" spans="1:19" x14ac:dyDescent="0.2">
      <c r="A279" s="184" t="s">
        <v>1631</v>
      </c>
      <c r="B279" s="88" t="s">
        <v>1006</v>
      </c>
      <c r="C279" s="20" t="s">
        <v>735</v>
      </c>
      <c r="D279" s="9"/>
      <c r="E279" s="9"/>
      <c r="F279" s="9"/>
      <c r="G279" s="9"/>
      <c r="H279" s="9"/>
      <c r="I279" s="9"/>
      <c r="J279" s="9"/>
      <c r="K279" s="9"/>
      <c r="L279" s="9"/>
      <c r="M279" s="20">
        <v>10</v>
      </c>
      <c r="N279" s="9"/>
      <c r="O279" s="9"/>
      <c r="P279" s="20" t="s">
        <v>108</v>
      </c>
      <c r="Q279" s="20" t="s">
        <v>1241</v>
      </c>
      <c r="R279" s="109">
        <v>0.7</v>
      </c>
      <c r="S279" s="130">
        <v>7</v>
      </c>
    </row>
    <row r="280" spans="1:19" x14ac:dyDescent="0.2">
      <c r="A280" s="184" t="s">
        <v>1631</v>
      </c>
      <c r="B280" s="88" t="s">
        <v>1007</v>
      </c>
      <c r="C280" s="20" t="s">
        <v>735</v>
      </c>
      <c r="D280" s="9"/>
      <c r="E280" s="9"/>
      <c r="F280" s="9"/>
      <c r="G280" s="9"/>
      <c r="H280" s="9"/>
      <c r="I280" s="9"/>
      <c r="J280" s="9"/>
      <c r="K280" s="9"/>
      <c r="L280" s="9"/>
      <c r="M280" s="20">
        <v>5</v>
      </c>
      <c r="N280" s="9"/>
      <c r="O280" s="9"/>
      <c r="P280" s="20" t="s">
        <v>108</v>
      </c>
      <c r="Q280" s="20" t="s">
        <v>1241</v>
      </c>
      <c r="R280" s="109">
        <v>25.71</v>
      </c>
      <c r="S280" s="130">
        <v>128.55000000000001</v>
      </c>
    </row>
    <row r="281" spans="1:19" x14ac:dyDescent="0.2">
      <c r="A281" s="184" t="s">
        <v>1631</v>
      </c>
      <c r="B281" s="88" t="s">
        <v>1008</v>
      </c>
      <c r="C281" s="20" t="s">
        <v>735</v>
      </c>
      <c r="D281" s="9"/>
      <c r="E281" s="9"/>
      <c r="F281" s="9"/>
      <c r="G281" s="9"/>
      <c r="H281" s="9"/>
      <c r="I281" s="9"/>
      <c r="J281" s="9"/>
      <c r="K281" s="9"/>
      <c r="L281" s="9"/>
      <c r="M281" s="20">
        <v>500</v>
      </c>
      <c r="N281" s="9"/>
      <c r="O281" s="9"/>
      <c r="P281" s="20" t="s">
        <v>108</v>
      </c>
      <c r="Q281" s="20" t="s">
        <v>1241</v>
      </c>
      <c r="R281" s="109">
        <v>10.32</v>
      </c>
      <c r="S281" s="130">
        <v>5160</v>
      </c>
    </row>
    <row r="282" spans="1:19" x14ac:dyDescent="0.2">
      <c r="A282" s="184" t="s">
        <v>1631</v>
      </c>
      <c r="B282" s="88" t="s">
        <v>1009</v>
      </c>
      <c r="C282" s="20" t="s">
        <v>735</v>
      </c>
      <c r="D282" s="9"/>
      <c r="E282" s="9"/>
      <c r="F282" s="9"/>
      <c r="G282" s="9"/>
      <c r="H282" s="9"/>
      <c r="I282" s="9"/>
      <c r="J282" s="9"/>
      <c r="K282" s="9"/>
      <c r="L282" s="9"/>
      <c r="M282" s="20">
        <v>5</v>
      </c>
      <c r="N282" s="9"/>
      <c r="O282" s="9"/>
      <c r="P282" s="20" t="s">
        <v>108</v>
      </c>
      <c r="Q282" s="20" t="s">
        <v>1241</v>
      </c>
      <c r="R282" s="109">
        <v>29.5</v>
      </c>
      <c r="S282" s="130">
        <v>147.5</v>
      </c>
    </row>
    <row r="283" spans="1:19" x14ac:dyDescent="0.2">
      <c r="A283" s="184" t="s">
        <v>1631</v>
      </c>
      <c r="B283" s="88" t="s">
        <v>1010</v>
      </c>
      <c r="C283" s="20" t="s">
        <v>735</v>
      </c>
      <c r="D283" s="9"/>
      <c r="E283" s="9"/>
      <c r="F283" s="9"/>
      <c r="G283" s="9"/>
      <c r="H283" s="9"/>
      <c r="I283" s="9"/>
      <c r="J283" s="9"/>
      <c r="K283" s="9"/>
      <c r="L283" s="9"/>
      <c r="M283" s="20">
        <v>500</v>
      </c>
      <c r="N283" s="9"/>
      <c r="O283" s="9"/>
      <c r="P283" s="20" t="s">
        <v>108</v>
      </c>
      <c r="Q283" s="20" t="s">
        <v>1241</v>
      </c>
      <c r="R283" s="109">
        <v>24.8</v>
      </c>
      <c r="S283" s="130">
        <v>12400</v>
      </c>
    </row>
    <row r="284" spans="1:19" x14ac:dyDescent="0.2">
      <c r="A284" s="184" t="s">
        <v>1631</v>
      </c>
      <c r="B284" s="92" t="s">
        <v>1011</v>
      </c>
      <c r="C284" s="20" t="s">
        <v>735</v>
      </c>
      <c r="D284" s="9"/>
      <c r="E284" s="9"/>
      <c r="F284" s="9"/>
      <c r="G284" s="9"/>
      <c r="H284" s="9"/>
      <c r="I284" s="9"/>
      <c r="J284" s="9"/>
      <c r="K284" s="9"/>
      <c r="L284" s="9"/>
      <c r="M284" s="42">
        <v>10000</v>
      </c>
      <c r="N284" s="9"/>
      <c r="O284" s="9"/>
      <c r="P284" s="20" t="s">
        <v>108</v>
      </c>
      <c r="Q284" s="20" t="s">
        <v>1241</v>
      </c>
      <c r="R284" s="162">
        <v>1.26</v>
      </c>
      <c r="S284" s="130">
        <v>12600</v>
      </c>
    </row>
    <row r="285" spans="1:19" x14ac:dyDescent="0.2">
      <c r="A285" s="184" t="s">
        <v>1631</v>
      </c>
      <c r="B285" s="92" t="s">
        <v>1012</v>
      </c>
      <c r="C285" s="20" t="s">
        <v>735</v>
      </c>
      <c r="D285" s="9"/>
      <c r="E285" s="9"/>
      <c r="F285" s="9"/>
      <c r="G285" s="9"/>
      <c r="H285" s="9"/>
      <c r="I285" s="9"/>
      <c r="J285" s="9"/>
      <c r="K285" s="9"/>
      <c r="L285" s="9"/>
      <c r="M285" s="42">
        <v>10000</v>
      </c>
      <c r="N285" s="9"/>
      <c r="O285" s="9"/>
      <c r="P285" s="20" t="s">
        <v>108</v>
      </c>
      <c r="Q285" s="20" t="s">
        <v>1241</v>
      </c>
      <c r="R285" s="162">
        <v>1.1499999999999999</v>
      </c>
      <c r="S285" s="130">
        <v>11500</v>
      </c>
    </row>
    <row r="286" spans="1:19" x14ac:dyDescent="0.2">
      <c r="A286" s="184" t="s">
        <v>1631</v>
      </c>
      <c r="B286" s="92" t="s">
        <v>1013</v>
      </c>
      <c r="C286" s="20" t="s">
        <v>735</v>
      </c>
      <c r="D286" s="9"/>
      <c r="E286" s="9"/>
      <c r="F286" s="9"/>
      <c r="G286" s="9"/>
      <c r="H286" s="9"/>
      <c r="I286" s="9"/>
      <c r="J286" s="9"/>
      <c r="K286" s="9"/>
      <c r="L286" s="9"/>
      <c r="M286" s="42">
        <v>2000</v>
      </c>
      <c r="N286" s="9"/>
      <c r="O286" s="9"/>
      <c r="P286" s="20" t="s">
        <v>108</v>
      </c>
      <c r="Q286" s="20" t="s">
        <v>1241</v>
      </c>
      <c r="R286" s="162">
        <v>1.5</v>
      </c>
      <c r="S286" s="130">
        <v>3000</v>
      </c>
    </row>
    <row r="287" spans="1:19" x14ac:dyDescent="0.2">
      <c r="A287" s="184" t="s">
        <v>1631</v>
      </c>
      <c r="B287" s="92" t="s">
        <v>1013</v>
      </c>
      <c r="C287" s="20" t="s">
        <v>735</v>
      </c>
      <c r="D287" s="9"/>
      <c r="E287" s="9"/>
      <c r="F287" s="9"/>
      <c r="G287" s="9"/>
      <c r="H287" s="9"/>
      <c r="I287" s="9"/>
      <c r="J287" s="9"/>
      <c r="K287" s="9"/>
      <c r="L287" s="9"/>
      <c r="M287" s="42">
        <v>2000</v>
      </c>
      <c r="N287" s="9"/>
      <c r="O287" s="9"/>
      <c r="P287" s="20" t="s">
        <v>108</v>
      </c>
      <c r="Q287" s="20" t="s">
        <v>1241</v>
      </c>
      <c r="R287" s="162">
        <v>1.05</v>
      </c>
      <c r="S287" s="130">
        <v>2100</v>
      </c>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6"/>
  <sheetViews>
    <sheetView workbookViewId="0">
      <selection activeCell="B12" sqref="B12"/>
    </sheetView>
  </sheetViews>
  <sheetFormatPr defaultRowHeight="14.25" x14ac:dyDescent="0.2"/>
  <cols>
    <col min="1" max="1" width="17.625" customWidth="1"/>
    <col min="2" max="2" width="40.5" style="17" customWidth="1"/>
    <col min="4" max="4" width="14.5" customWidth="1"/>
    <col min="5" max="5" width="11.5" customWidth="1"/>
    <col min="12" max="12" width="13" customWidth="1"/>
    <col min="15" max="15" width="12.625" customWidth="1"/>
    <col min="16" max="16" width="12.75" customWidth="1"/>
    <col min="17" max="17" width="10.375" customWidth="1"/>
    <col min="19" max="19" width="13.125" bestFit="1" customWidth="1"/>
  </cols>
  <sheetData>
    <row r="1" spans="1:19" ht="17.2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76"/>
      <c r="C2" s="54"/>
      <c r="D2" s="54"/>
      <c r="E2" s="54"/>
      <c r="F2" s="54"/>
      <c r="G2" s="54"/>
      <c r="H2" s="54"/>
      <c r="I2" s="54"/>
      <c r="J2" s="54"/>
      <c r="K2" s="54"/>
      <c r="L2" s="54"/>
      <c r="M2" s="54"/>
      <c r="N2" s="54"/>
      <c r="O2" s="54"/>
      <c r="P2" s="54"/>
      <c r="Q2" s="197"/>
      <c r="R2" s="195"/>
      <c r="S2" s="196"/>
    </row>
    <row r="3" spans="1:19" ht="15.75" thickBot="1" x14ac:dyDescent="0.25">
      <c r="A3" s="3"/>
      <c r="B3" s="77"/>
      <c r="C3" s="4"/>
      <c r="D3" s="4"/>
      <c r="E3" s="4"/>
      <c r="F3" s="4"/>
      <c r="G3" s="4"/>
      <c r="H3" s="4"/>
      <c r="I3" s="4"/>
      <c r="J3" s="2"/>
      <c r="K3" s="2"/>
      <c r="L3" s="2"/>
      <c r="M3" s="2"/>
      <c r="N3" s="2"/>
      <c r="O3" s="2"/>
      <c r="P3" s="2"/>
      <c r="Q3" s="197"/>
      <c r="R3" s="195"/>
      <c r="S3" s="196"/>
    </row>
    <row r="4" spans="1:19" ht="15.75" thickBot="1" x14ac:dyDescent="0.25">
      <c r="A4" s="55"/>
      <c r="B4" s="52"/>
      <c r="C4" s="54"/>
      <c r="D4" s="54"/>
      <c r="E4" s="54"/>
      <c r="F4" s="54"/>
      <c r="G4" s="54"/>
      <c r="H4" s="54"/>
      <c r="I4" s="54"/>
      <c r="J4" s="54"/>
      <c r="K4" s="54"/>
      <c r="L4" s="54"/>
      <c r="M4" s="54"/>
      <c r="N4" s="54"/>
      <c r="O4" s="54"/>
      <c r="P4" s="54"/>
      <c r="Q4" s="197"/>
      <c r="R4" s="195"/>
      <c r="S4" s="196"/>
    </row>
    <row r="5" spans="1:19" ht="15.75" thickBot="1" x14ac:dyDescent="0.25">
      <c r="A5" s="5"/>
      <c r="B5" s="7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66" t="s">
        <v>1</v>
      </c>
      <c r="B7" s="79" t="s">
        <v>2</v>
      </c>
      <c r="C7" s="67" t="s">
        <v>3</v>
      </c>
      <c r="D7" s="67" t="s">
        <v>4</v>
      </c>
      <c r="E7" s="67" t="s">
        <v>5</v>
      </c>
      <c r="F7" s="67" t="s">
        <v>9</v>
      </c>
      <c r="G7" s="67" t="s">
        <v>102</v>
      </c>
      <c r="H7" s="67" t="s">
        <v>6</v>
      </c>
      <c r="I7" s="67" t="s">
        <v>526</v>
      </c>
      <c r="J7" s="67" t="s">
        <v>10</v>
      </c>
      <c r="K7" s="67" t="s">
        <v>486</v>
      </c>
      <c r="L7" s="67" t="s">
        <v>467</v>
      </c>
      <c r="M7" s="67" t="s">
        <v>7</v>
      </c>
      <c r="N7" s="67" t="s">
        <v>469</v>
      </c>
      <c r="O7" s="67" t="s">
        <v>8</v>
      </c>
      <c r="P7" s="67" t="s">
        <v>468</v>
      </c>
      <c r="Q7" s="67" t="s">
        <v>478</v>
      </c>
      <c r="R7" s="67" t="s">
        <v>476</v>
      </c>
      <c r="S7" s="68" t="s">
        <v>477</v>
      </c>
    </row>
    <row r="8" spans="1:19" x14ac:dyDescent="0.2">
      <c r="A8" s="202" t="s">
        <v>1015</v>
      </c>
      <c r="B8" s="201"/>
      <c r="C8" s="201"/>
      <c r="D8" s="201"/>
      <c r="E8" s="201"/>
      <c r="F8" s="201"/>
      <c r="G8" s="201"/>
      <c r="H8" s="201"/>
      <c r="I8" s="201"/>
      <c r="J8" s="201"/>
      <c r="K8" s="201"/>
      <c r="L8" s="201"/>
      <c r="M8" s="201"/>
      <c r="N8" s="201"/>
      <c r="O8" s="201"/>
      <c r="P8" s="201"/>
      <c r="Q8" s="201"/>
      <c r="R8" s="201"/>
      <c r="S8" s="201"/>
    </row>
    <row r="9" spans="1:19" x14ac:dyDescent="0.2">
      <c r="A9" s="213" t="s">
        <v>1664</v>
      </c>
      <c r="B9" s="83" t="s">
        <v>1016</v>
      </c>
      <c r="C9" s="20" t="s">
        <v>735</v>
      </c>
      <c r="D9" s="9"/>
      <c r="E9" s="9"/>
      <c r="F9" s="9"/>
      <c r="G9" s="9"/>
      <c r="H9" s="9"/>
      <c r="I9" s="9"/>
      <c r="J9" s="9"/>
      <c r="K9" s="9"/>
      <c r="L9" s="9"/>
      <c r="M9" s="80">
        <v>80</v>
      </c>
      <c r="N9" s="9"/>
      <c r="O9" s="9"/>
      <c r="P9" s="20" t="s">
        <v>523</v>
      </c>
      <c r="Q9" s="20" t="s">
        <v>1241</v>
      </c>
      <c r="R9" s="109">
        <v>4.78</v>
      </c>
      <c r="S9" s="130">
        <v>382.40000000000003</v>
      </c>
    </row>
    <row r="10" spans="1:19" x14ac:dyDescent="0.2">
      <c r="A10" s="189" t="s">
        <v>1664</v>
      </c>
      <c r="B10" s="83" t="s">
        <v>1017</v>
      </c>
      <c r="C10" s="20" t="s">
        <v>735</v>
      </c>
      <c r="D10" s="9"/>
      <c r="E10" s="9"/>
      <c r="F10" s="9"/>
      <c r="G10" s="9"/>
      <c r="H10" s="9"/>
      <c r="I10" s="9"/>
      <c r="J10" s="9"/>
      <c r="K10" s="9"/>
      <c r="L10" s="9"/>
      <c r="M10" s="80">
        <v>80</v>
      </c>
      <c r="N10" s="9"/>
      <c r="O10" s="9"/>
      <c r="P10" s="20" t="s">
        <v>523</v>
      </c>
      <c r="Q10" s="20" t="s">
        <v>1241</v>
      </c>
      <c r="R10" s="109">
        <v>26.05</v>
      </c>
      <c r="S10" s="130">
        <v>2084</v>
      </c>
    </row>
    <row r="11" spans="1:19" x14ac:dyDescent="0.2">
      <c r="A11" s="189" t="s">
        <v>1664</v>
      </c>
      <c r="B11" s="83" t="s">
        <v>1018</v>
      </c>
      <c r="C11" s="20" t="s">
        <v>735</v>
      </c>
      <c r="D11" s="9"/>
      <c r="E11" s="9"/>
      <c r="F11" s="9"/>
      <c r="G11" s="9"/>
      <c r="H11" s="9"/>
      <c r="I11" s="9"/>
      <c r="J11" s="9"/>
      <c r="K11" s="9"/>
      <c r="L11" s="9"/>
      <c r="M11" s="80">
        <v>7</v>
      </c>
      <c r="N11" s="9"/>
      <c r="O11" s="9"/>
      <c r="P11" s="20" t="s">
        <v>523</v>
      </c>
      <c r="Q11" s="20" t="s">
        <v>1241</v>
      </c>
      <c r="R11" s="109">
        <v>41.73</v>
      </c>
      <c r="S11" s="130">
        <v>292.10999999999996</v>
      </c>
    </row>
    <row r="12" spans="1:19" x14ac:dyDescent="0.2">
      <c r="A12" s="189" t="s">
        <v>1664</v>
      </c>
      <c r="B12" s="83" t="s">
        <v>1019</v>
      </c>
      <c r="C12" s="20" t="s">
        <v>735</v>
      </c>
      <c r="D12" s="9"/>
      <c r="E12" s="9"/>
      <c r="F12" s="9"/>
      <c r="G12" s="9"/>
      <c r="H12" s="9"/>
      <c r="I12" s="9"/>
      <c r="J12" s="9"/>
      <c r="K12" s="9"/>
      <c r="L12" s="9"/>
      <c r="M12" s="80">
        <v>14</v>
      </c>
      <c r="N12" s="9"/>
      <c r="O12" s="9"/>
      <c r="P12" s="20" t="s">
        <v>523</v>
      </c>
      <c r="Q12" s="20" t="s">
        <v>1241</v>
      </c>
      <c r="R12" s="109">
        <v>17.98</v>
      </c>
      <c r="S12" s="130">
        <v>251.72</v>
      </c>
    </row>
    <row r="13" spans="1:19" x14ac:dyDescent="0.2">
      <c r="A13" s="189" t="s">
        <v>1664</v>
      </c>
      <c r="B13" s="83" t="s">
        <v>1020</v>
      </c>
      <c r="C13" s="20" t="s">
        <v>735</v>
      </c>
      <c r="D13" s="9"/>
      <c r="E13" s="9"/>
      <c r="F13" s="9"/>
      <c r="G13" s="9"/>
      <c r="H13" s="9"/>
      <c r="I13" s="9"/>
      <c r="J13" s="9"/>
      <c r="K13" s="9"/>
      <c r="L13" s="9"/>
      <c r="M13" s="80">
        <v>12</v>
      </c>
      <c r="N13" s="9"/>
      <c r="O13" s="9"/>
      <c r="P13" s="20" t="s">
        <v>523</v>
      </c>
      <c r="Q13" s="20" t="s">
        <v>1241</v>
      </c>
      <c r="R13" s="109">
        <v>34.9</v>
      </c>
      <c r="S13" s="130">
        <v>418.79999999999995</v>
      </c>
    </row>
    <row r="14" spans="1:19" x14ac:dyDescent="0.2">
      <c r="A14" s="189" t="s">
        <v>1664</v>
      </c>
      <c r="B14" s="83" t="s">
        <v>1021</v>
      </c>
      <c r="C14" s="20" t="s">
        <v>735</v>
      </c>
      <c r="D14" s="9"/>
      <c r="E14" s="9"/>
      <c r="F14" s="9"/>
      <c r="G14" s="9"/>
      <c r="H14" s="9"/>
      <c r="I14" s="9"/>
      <c r="J14" s="9"/>
      <c r="K14" s="9"/>
      <c r="L14" s="9"/>
      <c r="M14" s="80">
        <v>6</v>
      </c>
      <c r="N14" s="9"/>
      <c r="O14" s="9"/>
      <c r="P14" s="20" t="s">
        <v>523</v>
      </c>
      <c r="Q14" s="20" t="s">
        <v>1241</v>
      </c>
      <c r="R14" s="109">
        <v>34.43</v>
      </c>
      <c r="S14" s="130">
        <v>206.57999999999998</v>
      </c>
    </row>
    <row r="15" spans="1:19" x14ac:dyDescent="0.2">
      <c r="A15" s="189" t="s">
        <v>1664</v>
      </c>
      <c r="B15" s="83" t="s">
        <v>1110</v>
      </c>
      <c r="C15" s="20" t="s">
        <v>735</v>
      </c>
      <c r="D15" s="9"/>
      <c r="E15" s="9"/>
      <c r="F15" s="9"/>
      <c r="G15" s="9"/>
      <c r="H15" s="9"/>
      <c r="I15" s="9"/>
      <c r="J15" s="9"/>
      <c r="K15" s="9"/>
      <c r="L15" s="9"/>
      <c r="M15" s="80">
        <v>7</v>
      </c>
      <c r="N15" s="9"/>
      <c r="O15" s="9"/>
      <c r="P15" s="20" t="s">
        <v>523</v>
      </c>
      <c r="Q15" s="20" t="s">
        <v>1241</v>
      </c>
      <c r="R15" s="109">
        <v>34.299999999999997</v>
      </c>
      <c r="S15" s="130">
        <v>240.09999999999997</v>
      </c>
    </row>
    <row r="16" spans="1:19" x14ac:dyDescent="0.2">
      <c r="A16" s="189" t="s">
        <v>1664</v>
      </c>
      <c r="B16" s="83" t="s">
        <v>1022</v>
      </c>
      <c r="C16" s="20" t="s">
        <v>735</v>
      </c>
      <c r="D16" s="9"/>
      <c r="E16" s="9"/>
      <c r="F16" s="9"/>
      <c r="G16" s="9"/>
      <c r="H16" s="9"/>
      <c r="I16" s="9"/>
      <c r="J16" s="9"/>
      <c r="K16" s="9"/>
      <c r="L16" s="9"/>
      <c r="M16" s="80">
        <v>7</v>
      </c>
      <c r="N16" s="9"/>
      <c r="O16" s="9"/>
      <c r="P16" s="20" t="s">
        <v>523</v>
      </c>
      <c r="Q16" s="20" t="s">
        <v>1241</v>
      </c>
      <c r="R16" s="109">
        <v>42.46</v>
      </c>
      <c r="S16" s="130">
        <v>297.22000000000003</v>
      </c>
    </row>
    <row r="17" spans="1:19" x14ac:dyDescent="0.2">
      <c r="A17" s="189" t="s">
        <v>1664</v>
      </c>
      <c r="B17" s="83" t="s">
        <v>1023</v>
      </c>
      <c r="C17" s="20" t="s">
        <v>735</v>
      </c>
      <c r="D17" s="9"/>
      <c r="E17" s="9"/>
      <c r="F17" s="9"/>
      <c r="G17" s="9"/>
      <c r="H17" s="9"/>
      <c r="I17" s="9"/>
      <c r="J17" s="9"/>
      <c r="K17" s="9"/>
      <c r="L17" s="9"/>
      <c r="M17" s="81">
        <v>6</v>
      </c>
      <c r="N17" s="9"/>
      <c r="O17" s="9"/>
      <c r="P17" s="20" t="s">
        <v>523</v>
      </c>
      <c r="Q17" s="20" t="s">
        <v>1241</v>
      </c>
      <c r="R17" s="109">
        <v>30.21</v>
      </c>
      <c r="S17" s="130">
        <v>181.26</v>
      </c>
    </row>
    <row r="18" spans="1:19" x14ac:dyDescent="0.2">
      <c r="A18" s="189" t="s">
        <v>1664</v>
      </c>
      <c r="B18" s="83" t="s">
        <v>1024</v>
      </c>
      <c r="C18" s="20" t="s">
        <v>735</v>
      </c>
      <c r="D18" s="9"/>
      <c r="E18" s="9"/>
      <c r="F18" s="9"/>
      <c r="G18" s="9"/>
      <c r="H18" s="9"/>
      <c r="I18" s="9"/>
      <c r="J18" s="9"/>
      <c r="K18" s="9"/>
      <c r="L18" s="9"/>
      <c r="M18" s="80">
        <v>30</v>
      </c>
      <c r="N18" s="9"/>
      <c r="O18" s="9"/>
      <c r="P18" s="20" t="s">
        <v>523</v>
      </c>
      <c r="Q18" s="20" t="s">
        <v>1241</v>
      </c>
      <c r="R18" s="109">
        <v>168.88</v>
      </c>
      <c r="S18" s="130">
        <v>5066.3999999999996</v>
      </c>
    </row>
    <row r="19" spans="1:19" ht="15.75" x14ac:dyDescent="0.2">
      <c r="A19" s="189" t="s">
        <v>1664</v>
      </c>
      <c r="B19" s="83" t="s">
        <v>1113</v>
      </c>
      <c r="C19" s="20" t="s">
        <v>735</v>
      </c>
      <c r="D19" s="9"/>
      <c r="E19" s="9"/>
      <c r="F19" s="9"/>
      <c r="G19" s="9"/>
      <c r="H19" s="9"/>
      <c r="I19" s="9"/>
      <c r="J19" s="9"/>
      <c r="K19" s="9"/>
      <c r="L19" s="9"/>
      <c r="M19" s="81">
        <v>100</v>
      </c>
      <c r="N19" s="9"/>
      <c r="O19" s="9"/>
      <c r="P19" s="20" t="s">
        <v>523</v>
      </c>
      <c r="Q19" s="20" t="s">
        <v>1241</v>
      </c>
      <c r="R19" s="109">
        <v>61.47</v>
      </c>
      <c r="S19" s="130">
        <v>6147</v>
      </c>
    </row>
    <row r="20" spans="1:19" x14ac:dyDescent="0.2">
      <c r="A20" s="189" t="s">
        <v>1664</v>
      </c>
      <c r="B20" s="83" t="s">
        <v>1025</v>
      </c>
      <c r="C20" s="20" t="s">
        <v>735</v>
      </c>
      <c r="D20" s="9"/>
      <c r="E20" s="9"/>
      <c r="F20" s="9"/>
      <c r="G20" s="9"/>
      <c r="H20" s="9"/>
      <c r="I20" s="9"/>
      <c r="J20" s="9"/>
      <c r="K20" s="9"/>
      <c r="L20" s="9"/>
      <c r="M20" s="80">
        <v>50</v>
      </c>
      <c r="N20" s="9"/>
      <c r="O20" s="9"/>
      <c r="P20" s="20" t="s">
        <v>523</v>
      </c>
      <c r="Q20" s="20" t="s">
        <v>1241</v>
      </c>
      <c r="R20" s="109">
        <v>12.23</v>
      </c>
      <c r="S20" s="130">
        <v>611.5</v>
      </c>
    </row>
    <row r="21" spans="1:19" x14ac:dyDescent="0.2">
      <c r="A21" s="189" t="s">
        <v>1664</v>
      </c>
      <c r="B21" s="83" t="s">
        <v>1026</v>
      </c>
      <c r="C21" s="20" t="s">
        <v>735</v>
      </c>
      <c r="D21" s="9"/>
      <c r="E21" s="9"/>
      <c r="F21" s="9"/>
      <c r="G21" s="9"/>
      <c r="H21" s="9"/>
      <c r="I21" s="9"/>
      <c r="J21" s="9"/>
      <c r="K21" s="9"/>
      <c r="L21" s="9"/>
      <c r="M21" s="80">
        <v>80</v>
      </c>
      <c r="N21" s="9"/>
      <c r="O21" s="9"/>
      <c r="P21" s="20" t="s">
        <v>523</v>
      </c>
      <c r="Q21" s="20" t="s">
        <v>1241</v>
      </c>
      <c r="R21" s="109">
        <v>12.18</v>
      </c>
      <c r="S21" s="130">
        <v>974.4</v>
      </c>
    </row>
    <row r="22" spans="1:19" x14ac:dyDescent="0.2">
      <c r="A22" s="189" t="s">
        <v>1664</v>
      </c>
      <c r="B22" s="83" t="s">
        <v>1027</v>
      </c>
      <c r="C22" s="20" t="s">
        <v>735</v>
      </c>
      <c r="D22" s="9"/>
      <c r="E22" s="9"/>
      <c r="F22" s="9"/>
      <c r="G22" s="9"/>
      <c r="H22" s="9"/>
      <c r="I22" s="9"/>
      <c r="J22" s="9"/>
      <c r="K22" s="9"/>
      <c r="L22" s="9"/>
      <c r="M22" s="80">
        <v>80</v>
      </c>
      <c r="N22" s="9"/>
      <c r="O22" s="9"/>
      <c r="P22" s="20" t="s">
        <v>523</v>
      </c>
      <c r="Q22" s="20" t="s">
        <v>1241</v>
      </c>
      <c r="R22" s="109">
        <v>11.7</v>
      </c>
      <c r="S22" s="130">
        <v>936</v>
      </c>
    </row>
    <row r="23" spans="1:19" x14ac:dyDescent="0.2">
      <c r="A23" s="189" t="s">
        <v>1664</v>
      </c>
      <c r="B23" s="83" t="s">
        <v>1028</v>
      </c>
      <c r="C23" s="20" t="s">
        <v>735</v>
      </c>
      <c r="D23" s="9"/>
      <c r="E23" s="9"/>
      <c r="F23" s="9"/>
      <c r="G23" s="9"/>
      <c r="H23" s="9"/>
      <c r="I23" s="9"/>
      <c r="J23" s="9"/>
      <c r="K23" s="9"/>
      <c r="L23" s="9"/>
      <c r="M23" s="81">
        <v>150</v>
      </c>
      <c r="N23" s="9"/>
      <c r="O23" s="9"/>
      <c r="P23" s="20" t="s">
        <v>523</v>
      </c>
      <c r="Q23" s="20" t="s">
        <v>1241</v>
      </c>
      <c r="R23" s="109">
        <v>18.600000000000001</v>
      </c>
      <c r="S23" s="130">
        <v>2790</v>
      </c>
    </row>
    <row r="24" spans="1:19" x14ac:dyDescent="0.2">
      <c r="A24" s="189" t="s">
        <v>1664</v>
      </c>
      <c r="B24" s="83" t="s">
        <v>1029</v>
      </c>
      <c r="C24" s="20" t="s">
        <v>735</v>
      </c>
      <c r="D24" s="9"/>
      <c r="E24" s="9"/>
      <c r="F24" s="9"/>
      <c r="G24" s="9"/>
      <c r="H24" s="9"/>
      <c r="I24" s="9"/>
      <c r="J24" s="9"/>
      <c r="K24" s="9"/>
      <c r="L24" s="9"/>
      <c r="M24" s="80">
        <v>10</v>
      </c>
      <c r="N24" s="9"/>
      <c r="O24" s="9"/>
      <c r="P24" s="20" t="s">
        <v>523</v>
      </c>
      <c r="Q24" s="20" t="s">
        <v>1241</v>
      </c>
      <c r="R24" s="109">
        <v>12.5</v>
      </c>
      <c r="S24" s="130">
        <v>125</v>
      </c>
    </row>
    <row r="25" spans="1:19" x14ac:dyDescent="0.2">
      <c r="A25" s="189" t="s">
        <v>1664</v>
      </c>
      <c r="B25" s="83" t="s">
        <v>1030</v>
      </c>
      <c r="C25" s="20" t="s">
        <v>735</v>
      </c>
      <c r="D25" s="9"/>
      <c r="E25" s="9"/>
      <c r="F25" s="9"/>
      <c r="G25" s="9"/>
      <c r="H25" s="9"/>
      <c r="I25" s="9"/>
      <c r="J25" s="9"/>
      <c r="K25" s="9"/>
      <c r="L25" s="9"/>
      <c r="M25" s="81">
        <v>10</v>
      </c>
      <c r="N25" s="9"/>
      <c r="O25" s="9"/>
      <c r="P25" s="20" t="s">
        <v>523</v>
      </c>
      <c r="Q25" s="20" t="s">
        <v>1241</v>
      </c>
      <c r="R25" s="109">
        <v>5.3</v>
      </c>
      <c r="S25" s="130">
        <v>53</v>
      </c>
    </row>
    <row r="26" spans="1:19" x14ac:dyDescent="0.2">
      <c r="A26" s="189" t="s">
        <v>1664</v>
      </c>
      <c r="B26" s="83" t="s">
        <v>1031</v>
      </c>
      <c r="C26" s="20" t="s">
        <v>735</v>
      </c>
      <c r="D26" s="9"/>
      <c r="E26" s="9"/>
      <c r="F26" s="9"/>
      <c r="G26" s="9"/>
      <c r="H26" s="9"/>
      <c r="I26" s="9"/>
      <c r="J26" s="9"/>
      <c r="K26" s="9"/>
      <c r="L26" s="9"/>
      <c r="M26" s="80">
        <v>10</v>
      </c>
      <c r="N26" s="9"/>
      <c r="O26" s="9"/>
      <c r="P26" s="20" t="s">
        <v>523</v>
      </c>
      <c r="Q26" s="20" t="s">
        <v>1241</v>
      </c>
      <c r="R26" s="109">
        <v>13.73</v>
      </c>
      <c r="S26" s="130">
        <v>137.30000000000001</v>
      </c>
    </row>
    <row r="27" spans="1:19" ht="15.75" x14ac:dyDescent="0.2">
      <c r="A27" s="189" t="s">
        <v>1664</v>
      </c>
      <c r="B27" s="83" t="s">
        <v>1114</v>
      </c>
      <c r="C27" s="20" t="s">
        <v>735</v>
      </c>
      <c r="D27" s="9"/>
      <c r="E27" s="9"/>
      <c r="F27" s="9"/>
      <c r="G27" s="9"/>
      <c r="H27" s="9"/>
      <c r="I27" s="9"/>
      <c r="J27" s="9"/>
      <c r="K27" s="9"/>
      <c r="L27" s="9"/>
      <c r="M27" s="81">
        <v>30</v>
      </c>
      <c r="N27" s="9"/>
      <c r="O27" s="9"/>
      <c r="P27" s="20" t="s">
        <v>523</v>
      </c>
      <c r="Q27" s="20" t="s">
        <v>1241</v>
      </c>
      <c r="R27" s="109">
        <v>9.48</v>
      </c>
      <c r="S27" s="130">
        <v>284.40000000000003</v>
      </c>
    </row>
    <row r="28" spans="1:19" ht="15.75" x14ac:dyDescent="0.2">
      <c r="A28" s="189" t="s">
        <v>1664</v>
      </c>
      <c r="B28" s="83" t="s">
        <v>1115</v>
      </c>
      <c r="C28" s="20" t="s">
        <v>735</v>
      </c>
      <c r="D28" s="9"/>
      <c r="E28" s="9"/>
      <c r="F28" s="9"/>
      <c r="G28" s="9"/>
      <c r="H28" s="9"/>
      <c r="I28" s="9"/>
      <c r="J28" s="9"/>
      <c r="K28" s="9"/>
      <c r="L28" s="9"/>
      <c r="M28" s="80">
        <v>30</v>
      </c>
      <c r="N28" s="9"/>
      <c r="O28" s="9"/>
      <c r="P28" s="20" t="s">
        <v>523</v>
      </c>
      <c r="Q28" s="20" t="s">
        <v>1241</v>
      </c>
      <c r="R28" s="109">
        <v>9.51</v>
      </c>
      <c r="S28" s="130">
        <v>285.3</v>
      </c>
    </row>
    <row r="29" spans="1:19" x14ac:dyDescent="0.2">
      <c r="A29" s="189" t="s">
        <v>1664</v>
      </c>
      <c r="B29" s="83" t="s">
        <v>1032</v>
      </c>
      <c r="C29" s="20" t="s">
        <v>735</v>
      </c>
      <c r="D29" s="9"/>
      <c r="E29" s="9"/>
      <c r="F29" s="9"/>
      <c r="G29" s="9"/>
      <c r="H29" s="9"/>
      <c r="I29" s="9"/>
      <c r="J29" s="9"/>
      <c r="K29" s="9"/>
      <c r="L29" s="9"/>
      <c r="M29" s="81">
        <v>30</v>
      </c>
      <c r="N29" s="9"/>
      <c r="O29" s="9"/>
      <c r="P29" s="20" t="s">
        <v>523</v>
      </c>
      <c r="Q29" s="20" t="s">
        <v>1241</v>
      </c>
      <c r="R29" s="109">
        <v>9.94</v>
      </c>
      <c r="S29" s="130">
        <v>298.2</v>
      </c>
    </row>
    <row r="30" spans="1:19" x14ac:dyDescent="0.2">
      <c r="A30" s="189" t="s">
        <v>1664</v>
      </c>
      <c r="B30" s="83" t="s">
        <v>1033</v>
      </c>
      <c r="C30" s="20" t="s">
        <v>735</v>
      </c>
      <c r="D30" s="9"/>
      <c r="E30" s="9"/>
      <c r="F30" s="9"/>
      <c r="G30" s="9"/>
      <c r="H30" s="9"/>
      <c r="I30" s="9"/>
      <c r="J30" s="9"/>
      <c r="K30" s="9"/>
      <c r="L30" s="9"/>
      <c r="M30" s="80">
        <v>30</v>
      </c>
      <c r="N30" s="9"/>
      <c r="O30" s="9"/>
      <c r="P30" s="20" t="s">
        <v>523</v>
      </c>
      <c r="Q30" s="20" t="s">
        <v>1241</v>
      </c>
      <c r="R30" s="109">
        <v>8.34</v>
      </c>
      <c r="S30" s="130">
        <v>250.2</v>
      </c>
    </row>
    <row r="31" spans="1:19" x14ac:dyDescent="0.2">
      <c r="A31" s="189" t="s">
        <v>1664</v>
      </c>
      <c r="B31" s="83" t="s">
        <v>1034</v>
      </c>
      <c r="C31" s="20" t="s">
        <v>735</v>
      </c>
      <c r="D31" s="9"/>
      <c r="E31" s="9"/>
      <c r="F31" s="9"/>
      <c r="G31" s="9"/>
      <c r="H31" s="9"/>
      <c r="I31" s="9"/>
      <c r="J31" s="9"/>
      <c r="K31" s="9"/>
      <c r="L31" s="9"/>
      <c r="M31" s="80">
        <v>10</v>
      </c>
      <c r="N31" s="9"/>
      <c r="O31" s="9"/>
      <c r="P31" s="20" t="s">
        <v>523</v>
      </c>
      <c r="Q31" s="20" t="s">
        <v>1241</v>
      </c>
      <c r="R31" s="109">
        <v>22.72</v>
      </c>
      <c r="S31" s="130">
        <v>227.2</v>
      </c>
    </row>
    <row r="32" spans="1:19" x14ac:dyDescent="0.2">
      <c r="A32" s="189" t="s">
        <v>1664</v>
      </c>
      <c r="B32" s="83" t="s">
        <v>1035</v>
      </c>
      <c r="C32" s="20" t="s">
        <v>735</v>
      </c>
      <c r="D32" s="9"/>
      <c r="E32" s="9"/>
      <c r="F32" s="9"/>
      <c r="G32" s="9"/>
      <c r="H32" s="9"/>
      <c r="I32" s="9"/>
      <c r="J32" s="9"/>
      <c r="K32" s="9"/>
      <c r="L32" s="9"/>
      <c r="M32" s="81">
        <v>30</v>
      </c>
      <c r="N32" s="9"/>
      <c r="O32" s="9"/>
      <c r="P32" s="20" t="s">
        <v>523</v>
      </c>
      <c r="Q32" s="20" t="s">
        <v>1241</v>
      </c>
      <c r="R32" s="109">
        <v>9.1300000000000008</v>
      </c>
      <c r="S32" s="130">
        <v>273.90000000000003</v>
      </c>
    </row>
    <row r="33" spans="1:19" x14ac:dyDescent="0.2">
      <c r="A33" s="189" t="s">
        <v>1664</v>
      </c>
      <c r="B33" s="83" t="s">
        <v>1163</v>
      </c>
      <c r="C33" s="20" t="s">
        <v>735</v>
      </c>
      <c r="D33" s="9"/>
      <c r="E33" s="9"/>
      <c r="F33" s="9"/>
      <c r="G33" s="9"/>
      <c r="H33" s="9"/>
      <c r="I33" s="9"/>
      <c r="J33" s="9"/>
      <c r="K33" s="9"/>
      <c r="L33" s="9"/>
      <c r="M33" s="80">
        <v>30</v>
      </c>
      <c r="N33" s="9"/>
      <c r="O33" s="9"/>
      <c r="P33" s="20" t="s">
        <v>523</v>
      </c>
      <c r="Q33" s="20" t="s">
        <v>1241</v>
      </c>
      <c r="R33" s="109">
        <v>26.54</v>
      </c>
      <c r="S33" s="130">
        <v>796.19999999999993</v>
      </c>
    </row>
    <row r="34" spans="1:19" x14ac:dyDescent="0.2">
      <c r="A34" s="189" t="s">
        <v>1664</v>
      </c>
      <c r="B34" s="83" t="s">
        <v>1036</v>
      </c>
      <c r="C34" s="20" t="s">
        <v>735</v>
      </c>
      <c r="D34" s="9"/>
      <c r="E34" s="9"/>
      <c r="F34" s="9"/>
      <c r="G34" s="9"/>
      <c r="H34" s="9"/>
      <c r="I34" s="9"/>
      <c r="J34" s="9"/>
      <c r="K34" s="9"/>
      <c r="L34" s="9"/>
      <c r="M34" s="81">
        <v>30</v>
      </c>
      <c r="N34" s="9"/>
      <c r="O34" s="9"/>
      <c r="P34" s="20" t="s">
        <v>523</v>
      </c>
      <c r="Q34" s="20" t="s">
        <v>1241</v>
      </c>
      <c r="R34" s="109">
        <v>12.59</v>
      </c>
      <c r="S34" s="130">
        <v>377.7</v>
      </c>
    </row>
    <row r="35" spans="1:19" x14ac:dyDescent="0.2">
      <c r="A35" s="189" t="s">
        <v>1664</v>
      </c>
      <c r="B35" s="83" t="s">
        <v>1037</v>
      </c>
      <c r="C35" s="20" t="s">
        <v>735</v>
      </c>
      <c r="D35" s="9"/>
      <c r="E35" s="9"/>
      <c r="F35" s="9"/>
      <c r="G35" s="9"/>
      <c r="H35" s="9"/>
      <c r="I35" s="9"/>
      <c r="J35" s="9"/>
      <c r="K35" s="9"/>
      <c r="L35" s="9"/>
      <c r="M35" s="80">
        <v>50</v>
      </c>
      <c r="N35" s="9"/>
      <c r="O35" s="9"/>
      <c r="P35" s="20" t="s">
        <v>523</v>
      </c>
      <c r="Q35" s="20" t="s">
        <v>1241</v>
      </c>
      <c r="R35" s="109">
        <v>13.95</v>
      </c>
      <c r="S35" s="130">
        <v>697.5</v>
      </c>
    </row>
    <row r="36" spans="1:19" x14ac:dyDescent="0.2">
      <c r="A36" s="189" t="s">
        <v>1664</v>
      </c>
      <c r="B36" s="83" t="s">
        <v>1038</v>
      </c>
      <c r="C36" s="20" t="s">
        <v>735</v>
      </c>
      <c r="D36" s="9"/>
      <c r="E36" s="9"/>
      <c r="F36" s="9"/>
      <c r="G36" s="9"/>
      <c r="H36" s="9"/>
      <c r="I36" s="9"/>
      <c r="J36" s="9"/>
      <c r="K36" s="9"/>
      <c r="L36" s="9"/>
      <c r="M36" s="80">
        <v>50</v>
      </c>
      <c r="N36" s="9"/>
      <c r="O36" s="9"/>
      <c r="P36" s="20" t="s">
        <v>523</v>
      </c>
      <c r="Q36" s="20" t="s">
        <v>1241</v>
      </c>
      <c r="R36" s="109">
        <v>13.95</v>
      </c>
      <c r="S36" s="130">
        <v>697.5</v>
      </c>
    </row>
    <row r="37" spans="1:19" ht="15.75" x14ac:dyDescent="0.2">
      <c r="A37" s="189" t="s">
        <v>1664</v>
      </c>
      <c r="B37" s="83" t="s">
        <v>1116</v>
      </c>
      <c r="C37" s="20" t="s">
        <v>735</v>
      </c>
      <c r="D37" s="9"/>
      <c r="E37" s="9"/>
      <c r="F37" s="9"/>
      <c r="G37" s="9"/>
      <c r="H37" s="9"/>
      <c r="I37" s="9"/>
      <c r="J37" s="9"/>
      <c r="K37" s="9"/>
      <c r="L37" s="9"/>
      <c r="M37" s="80">
        <v>50</v>
      </c>
      <c r="N37" s="9"/>
      <c r="O37" s="9"/>
      <c r="P37" s="20" t="s">
        <v>523</v>
      </c>
      <c r="Q37" s="20" t="s">
        <v>1241</v>
      </c>
      <c r="R37" s="109">
        <v>6.05</v>
      </c>
      <c r="S37" s="130">
        <v>302.5</v>
      </c>
    </row>
    <row r="38" spans="1:19" x14ac:dyDescent="0.2">
      <c r="A38" s="189" t="s">
        <v>1664</v>
      </c>
      <c r="B38" s="83" t="s">
        <v>1039</v>
      </c>
      <c r="C38" s="20" t="s">
        <v>735</v>
      </c>
      <c r="D38" s="9"/>
      <c r="E38" s="9"/>
      <c r="F38" s="9"/>
      <c r="G38" s="9"/>
      <c r="H38" s="9"/>
      <c r="I38" s="9"/>
      <c r="J38" s="9"/>
      <c r="K38" s="9"/>
      <c r="L38" s="9"/>
      <c r="M38" s="80">
        <v>30</v>
      </c>
      <c r="N38" s="9"/>
      <c r="O38" s="9"/>
      <c r="P38" s="20" t="s">
        <v>523</v>
      </c>
      <c r="Q38" s="20" t="s">
        <v>1241</v>
      </c>
      <c r="R38" s="109">
        <v>14.51</v>
      </c>
      <c r="S38" s="130">
        <v>435.3</v>
      </c>
    </row>
    <row r="39" spans="1:19" x14ac:dyDescent="0.2">
      <c r="A39" s="189" t="s">
        <v>1664</v>
      </c>
      <c r="B39" s="83" t="s">
        <v>1040</v>
      </c>
      <c r="C39" s="20" t="s">
        <v>735</v>
      </c>
      <c r="D39" s="9"/>
      <c r="E39" s="9"/>
      <c r="F39" s="9"/>
      <c r="G39" s="9"/>
      <c r="H39" s="9"/>
      <c r="I39" s="9"/>
      <c r="J39" s="9"/>
      <c r="K39" s="9"/>
      <c r="L39" s="9"/>
      <c r="M39" s="80">
        <v>30</v>
      </c>
      <c r="N39" s="9"/>
      <c r="O39" s="9"/>
      <c r="P39" s="20" t="s">
        <v>523</v>
      </c>
      <c r="Q39" s="20" t="s">
        <v>1241</v>
      </c>
      <c r="R39" s="109">
        <v>3.47</v>
      </c>
      <c r="S39" s="130">
        <v>104.10000000000001</v>
      </c>
    </row>
    <row r="40" spans="1:19" x14ac:dyDescent="0.2">
      <c r="A40" s="189" t="s">
        <v>1664</v>
      </c>
      <c r="B40" s="83" t="s">
        <v>1041</v>
      </c>
      <c r="C40" s="20" t="s">
        <v>735</v>
      </c>
      <c r="D40" s="9"/>
      <c r="E40" s="9"/>
      <c r="F40" s="9"/>
      <c r="G40" s="9"/>
      <c r="H40" s="9"/>
      <c r="I40" s="9"/>
      <c r="J40" s="9"/>
      <c r="K40" s="9"/>
      <c r="L40" s="9"/>
      <c r="M40" s="80">
        <v>30</v>
      </c>
      <c r="N40" s="9"/>
      <c r="O40" s="9"/>
      <c r="P40" s="20" t="s">
        <v>523</v>
      </c>
      <c r="Q40" s="20" t="s">
        <v>1241</v>
      </c>
      <c r="R40" s="109">
        <v>5.77</v>
      </c>
      <c r="S40" s="130">
        <v>173.1</v>
      </c>
    </row>
    <row r="41" spans="1:19" x14ac:dyDescent="0.2">
      <c r="A41" s="189" t="s">
        <v>1664</v>
      </c>
      <c r="B41" s="83" t="s">
        <v>1042</v>
      </c>
      <c r="C41" s="20" t="s">
        <v>735</v>
      </c>
      <c r="D41" s="9"/>
      <c r="E41" s="9"/>
      <c r="F41" s="9"/>
      <c r="G41" s="9"/>
      <c r="H41" s="9"/>
      <c r="I41" s="9"/>
      <c r="J41" s="9"/>
      <c r="K41" s="9"/>
      <c r="L41" s="9"/>
      <c r="M41" s="80">
        <v>30</v>
      </c>
      <c r="N41" s="9"/>
      <c r="O41" s="9"/>
      <c r="P41" s="20" t="s">
        <v>523</v>
      </c>
      <c r="Q41" s="20" t="s">
        <v>1241</v>
      </c>
      <c r="R41" s="109">
        <v>3.38</v>
      </c>
      <c r="S41" s="130">
        <v>101.39999999999999</v>
      </c>
    </row>
    <row r="42" spans="1:19" x14ac:dyDescent="0.2">
      <c r="A42" s="189" t="s">
        <v>1664</v>
      </c>
      <c r="B42" s="83" t="s">
        <v>1043</v>
      </c>
      <c r="C42" s="20" t="s">
        <v>735</v>
      </c>
      <c r="D42" s="9"/>
      <c r="E42" s="9"/>
      <c r="F42" s="9"/>
      <c r="G42" s="9"/>
      <c r="H42" s="9"/>
      <c r="I42" s="9"/>
      <c r="J42" s="9"/>
      <c r="K42" s="9"/>
      <c r="L42" s="9"/>
      <c r="M42" s="69">
        <v>30</v>
      </c>
      <c r="N42" s="9"/>
      <c r="O42" s="9"/>
      <c r="P42" s="20" t="s">
        <v>523</v>
      </c>
      <c r="Q42" s="20" t="s">
        <v>1241</v>
      </c>
      <c r="R42" s="109">
        <v>6.65</v>
      </c>
      <c r="S42" s="130">
        <v>199.5</v>
      </c>
    </row>
    <row r="43" spans="1:19" x14ac:dyDescent="0.2">
      <c r="A43" s="189" t="s">
        <v>1664</v>
      </c>
      <c r="B43" s="83" t="s">
        <v>1044</v>
      </c>
      <c r="C43" s="20" t="s">
        <v>735</v>
      </c>
      <c r="D43" s="9"/>
      <c r="E43" s="9"/>
      <c r="F43" s="9"/>
      <c r="G43" s="9"/>
      <c r="H43" s="9"/>
      <c r="I43" s="9"/>
      <c r="J43" s="9"/>
      <c r="K43" s="9"/>
      <c r="L43" s="9"/>
      <c r="M43" s="69">
        <v>20</v>
      </c>
      <c r="N43" s="9"/>
      <c r="O43" s="9"/>
      <c r="P43" s="20" t="s">
        <v>523</v>
      </c>
      <c r="Q43" s="20" t="s">
        <v>1241</v>
      </c>
      <c r="R43" s="109">
        <v>7.89</v>
      </c>
      <c r="S43" s="130">
        <v>157.79999999999998</v>
      </c>
    </row>
    <row r="44" spans="1:19" x14ac:dyDescent="0.2">
      <c r="A44" s="189" t="s">
        <v>1664</v>
      </c>
      <c r="B44" s="83" t="s">
        <v>1045</v>
      </c>
      <c r="C44" s="20" t="s">
        <v>735</v>
      </c>
      <c r="D44" s="9"/>
      <c r="E44" s="9"/>
      <c r="F44" s="9"/>
      <c r="G44" s="9"/>
      <c r="H44" s="9"/>
      <c r="I44" s="9"/>
      <c r="J44" s="9"/>
      <c r="K44" s="9"/>
      <c r="L44" s="9"/>
      <c r="M44" s="69">
        <v>20</v>
      </c>
      <c r="N44" s="9"/>
      <c r="O44" s="9"/>
      <c r="P44" s="20" t="s">
        <v>523</v>
      </c>
      <c r="Q44" s="20" t="s">
        <v>1241</v>
      </c>
      <c r="R44" s="109">
        <v>7.29</v>
      </c>
      <c r="S44" s="130">
        <v>145.80000000000001</v>
      </c>
    </row>
    <row r="45" spans="1:19" x14ac:dyDescent="0.2">
      <c r="A45" s="189" t="s">
        <v>1664</v>
      </c>
      <c r="B45" s="83" t="s">
        <v>1046</v>
      </c>
      <c r="C45" s="20" t="s">
        <v>735</v>
      </c>
      <c r="D45" s="9"/>
      <c r="E45" s="9"/>
      <c r="F45" s="9"/>
      <c r="G45" s="9"/>
      <c r="H45" s="9"/>
      <c r="I45" s="9"/>
      <c r="J45" s="9"/>
      <c r="K45" s="9"/>
      <c r="L45" s="9"/>
      <c r="M45" s="69">
        <v>20</v>
      </c>
      <c r="N45" s="9"/>
      <c r="O45" s="9"/>
      <c r="P45" s="20" t="s">
        <v>523</v>
      </c>
      <c r="Q45" s="20" t="s">
        <v>1241</v>
      </c>
      <c r="R45" s="109">
        <v>7.59</v>
      </c>
      <c r="S45" s="130">
        <v>151.80000000000001</v>
      </c>
    </row>
    <row r="46" spans="1:19" x14ac:dyDescent="0.2">
      <c r="A46" s="189" t="s">
        <v>1664</v>
      </c>
      <c r="B46" s="83" t="s">
        <v>1047</v>
      </c>
      <c r="C46" s="20" t="s">
        <v>735</v>
      </c>
      <c r="D46" s="9"/>
      <c r="E46" s="9"/>
      <c r="F46" s="9"/>
      <c r="G46" s="9"/>
      <c r="H46" s="9"/>
      <c r="I46" s="9"/>
      <c r="J46" s="9"/>
      <c r="K46" s="9"/>
      <c r="L46" s="9"/>
      <c r="M46" s="69">
        <v>20</v>
      </c>
      <c r="N46" s="9"/>
      <c r="O46" s="9"/>
      <c r="P46" s="20" t="s">
        <v>523</v>
      </c>
      <c r="Q46" s="20" t="s">
        <v>1241</v>
      </c>
      <c r="R46" s="109">
        <v>4.74</v>
      </c>
      <c r="S46" s="130">
        <v>94.800000000000011</v>
      </c>
    </row>
    <row r="47" spans="1:19" x14ac:dyDescent="0.2">
      <c r="A47" s="189" t="s">
        <v>1664</v>
      </c>
      <c r="B47" s="83" t="s">
        <v>1048</v>
      </c>
      <c r="C47" s="20" t="s">
        <v>735</v>
      </c>
      <c r="D47" s="9"/>
      <c r="E47" s="9"/>
      <c r="F47" s="9"/>
      <c r="G47" s="9"/>
      <c r="H47" s="9"/>
      <c r="I47" s="9"/>
      <c r="J47" s="9"/>
      <c r="K47" s="9"/>
      <c r="L47" s="9"/>
      <c r="M47" s="69">
        <v>20</v>
      </c>
      <c r="N47" s="9"/>
      <c r="O47" s="9"/>
      <c r="P47" s="20" t="s">
        <v>523</v>
      </c>
      <c r="Q47" s="20" t="s">
        <v>1241</v>
      </c>
      <c r="R47" s="109">
        <v>4.91</v>
      </c>
      <c r="S47" s="130">
        <v>98.2</v>
      </c>
    </row>
    <row r="48" spans="1:19" x14ac:dyDescent="0.2">
      <c r="A48" s="189" t="s">
        <v>1664</v>
      </c>
      <c r="B48" s="83" t="s">
        <v>1049</v>
      </c>
      <c r="C48" s="20" t="s">
        <v>735</v>
      </c>
      <c r="D48" s="9"/>
      <c r="E48" s="9"/>
      <c r="F48" s="9"/>
      <c r="G48" s="9"/>
      <c r="H48" s="9"/>
      <c r="I48" s="9"/>
      <c r="J48" s="9"/>
      <c r="K48" s="9"/>
      <c r="L48" s="9"/>
      <c r="M48" s="69">
        <v>20</v>
      </c>
      <c r="N48" s="9"/>
      <c r="O48" s="9"/>
      <c r="P48" s="20" t="s">
        <v>523</v>
      </c>
      <c r="Q48" s="20" t="s">
        <v>1241</v>
      </c>
      <c r="R48" s="109">
        <v>5.5</v>
      </c>
      <c r="S48" s="130">
        <v>110</v>
      </c>
    </row>
    <row r="49" spans="1:19" x14ac:dyDescent="0.2">
      <c r="A49" s="189" t="s">
        <v>1664</v>
      </c>
      <c r="B49" s="83" t="s">
        <v>1050</v>
      </c>
      <c r="C49" s="20" t="s">
        <v>735</v>
      </c>
      <c r="D49" s="9"/>
      <c r="E49" s="9"/>
      <c r="F49" s="9"/>
      <c r="G49" s="9"/>
      <c r="H49" s="9"/>
      <c r="I49" s="9"/>
      <c r="J49" s="9"/>
      <c r="K49" s="9"/>
      <c r="L49" s="9"/>
      <c r="M49" s="69">
        <v>20</v>
      </c>
      <c r="N49" s="9"/>
      <c r="O49" s="9"/>
      <c r="P49" s="20" t="s">
        <v>523</v>
      </c>
      <c r="Q49" s="20" t="s">
        <v>1241</v>
      </c>
      <c r="R49" s="109">
        <v>8.52</v>
      </c>
      <c r="S49" s="130">
        <v>170.39999999999998</v>
      </c>
    </row>
    <row r="50" spans="1:19" x14ac:dyDescent="0.2">
      <c r="A50" s="189" t="s">
        <v>1664</v>
      </c>
      <c r="B50" s="83" t="s">
        <v>1051</v>
      </c>
      <c r="C50" s="20" t="s">
        <v>735</v>
      </c>
      <c r="D50" s="9"/>
      <c r="E50" s="9"/>
      <c r="F50" s="9"/>
      <c r="G50" s="9"/>
      <c r="H50" s="9"/>
      <c r="I50" s="9"/>
      <c r="J50" s="9"/>
      <c r="K50" s="9"/>
      <c r="L50" s="9"/>
      <c r="M50" s="69">
        <v>20</v>
      </c>
      <c r="N50" s="9"/>
      <c r="O50" s="9"/>
      <c r="P50" s="20" t="s">
        <v>523</v>
      </c>
      <c r="Q50" s="20" t="s">
        <v>1241</v>
      </c>
      <c r="R50" s="109">
        <v>4</v>
      </c>
      <c r="S50" s="130">
        <v>80</v>
      </c>
    </row>
    <row r="51" spans="1:19" x14ac:dyDescent="0.2">
      <c r="A51" s="189" t="s">
        <v>1664</v>
      </c>
      <c r="B51" s="83" t="s">
        <v>1052</v>
      </c>
      <c r="C51" s="20" t="s">
        <v>735</v>
      </c>
      <c r="D51" s="9"/>
      <c r="E51" s="9"/>
      <c r="F51" s="9"/>
      <c r="G51" s="9"/>
      <c r="H51" s="9"/>
      <c r="I51" s="9"/>
      <c r="J51" s="9"/>
      <c r="K51" s="9"/>
      <c r="L51" s="9"/>
      <c r="M51" s="69">
        <v>20</v>
      </c>
      <c r="N51" s="9"/>
      <c r="O51" s="9"/>
      <c r="P51" s="20" t="s">
        <v>523</v>
      </c>
      <c r="Q51" s="20" t="s">
        <v>1241</v>
      </c>
      <c r="R51" s="109">
        <v>10.54</v>
      </c>
      <c r="S51" s="130">
        <v>210.79999999999998</v>
      </c>
    </row>
    <row r="52" spans="1:19" x14ac:dyDescent="0.2">
      <c r="A52" s="189" t="s">
        <v>1664</v>
      </c>
      <c r="B52" s="83" t="s">
        <v>1053</v>
      </c>
      <c r="C52" s="20" t="s">
        <v>735</v>
      </c>
      <c r="D52" s="9"/>
      <c r="E52" s="9"/>
      <c r="F52" s="9"/>
      <c r="G52" s="9"/>
      <c r="H52" s="9"/>
      <c r="I52" s="9"/>
      <c r="J52" s="9"/>
      <c r="K52" s="9"/>
      <c r="L52" s="9"/>
      <c r="M52" s="69">
        <v>20</v>
      </c>
      <c r="N52" s="9"/>
      <c r="O52" s="9"/>
      <c r="P52" s="20" t="s">
        <v>523</v>
      </c>
      <c r="Q52" s="20" t="s">
        <v>1241</v>
      </c>
      <c r="R52" s="109">
        <v>10.87</v>
      </c>
      <c r="S52" s="130">
        <v>217.39999999999998</v>
      </c>
    </row>
    <row r="53" spans="1:19" x14ac:dyDescent="0.2">
      <c r="A53" s="189" t="s">
        <v>1664</v>
      </c>
      <c r="B53" s="83" t="s">
        <v>1054</v>
      </c>
      <c r="C53" s="20" t="s">
        <v>735</v>
      </c>
      <c r="D53" s="9"/>
      <c r="E53" s="9"/>
      <c r="F53" s="9"/>
      <c r="G53" s="9"/>
      <c r="H53" s="9"/>
      <c r="I53" s="9"/>
      <c r="J53" s="9"/>
      <c r="K53" s="9"/>
      <c r="L53" s="9"/>
      <c r="M53" s="69">
        <v>20</v>
      </c>
      <c r="N53" s="9"/>
      <c r="O53" s="9"/>
      <c r="P53" s="20" t="s">
        <v>523</v>
      </c>
      <c r="Q53" s="20" t="s">
        <v>1241</v>
      </c>
      <c r="R53" s="109">
        <v>13.69</v>
      </c>
      <c r="S53" s="130">
        <v>273.8</v>
      </c>
    </row>
    <row r="54" spans="1:19" x14ac:dyDescent="0.2">
      <c r="A54" s="189" t="s">
        <v>1664</v>
      </c>
      <c r="B54" s="83" t="s">
        <v>1055</v>
      </c>
      <c r="C54" s="20" t="s">
        <v>735</v>
      </c>
      <c r="D54" s="9"/>
      <c r="E54" s="9"/>
      <c r="F54" s="9"/>
      <c r="G54" s="9"/>
      <c r="H54" s="9"/>
      <c r="I54" s="9"/>
      <c r="J54" s="9"/>
      <c r="K54" s="9"/>
      <c r="L54" s="9"/>
      <c r="M54" s="69">
        <v>20</v>
      </c>
      <c r="N54" s="9"/>
      <c r="O54" s="9"/>
      <c r="P54" s="20" t="s">
        <v>523</v>
      </c>
      <c r="Q54" s="20" t="s">
        <v>1241</v>
      </c>
      <c r="R54" s="109">
        <v>9.5500000000000007</v>
      </c>
      <c r="S54" s="130">
        <v>191</v>
      </c>
    </row>
    <row r="55" spans="1:19" x14ac:dyDescent="0.2">
      <c r="A55" s="189" t="s">
        <v>1664</v>
      </c>
      <c r="B55" s="83" t="s">
        <v>1056</v>
      </c>
      <c r="C55" s="20" t="s">
        <v>735</v>
      </c>
      <c r="D55" s="9"/>
      <c r="E55" s="9"/>
      <c r="F55" s="9"/>
      <c r="G55" s="9"/>
      <c r="H55" s="9"/>
      <c r="I55" s="9"/>
      <c r="J55" s="9"/>
      <c r="K55" s="9"/>
      <c r="L55" s="9"/>
      <c r="M55" s="69">
        <v>20</v>
      </c>
      <c r="N55" s="9"/>
      <c r="O55" s="9"/>
      <c r="P55" s="20" t="s">
        <v>523</v>
      </c>
      <c r="Q55" s="20" t="s">
        <v>1241</v>
      </c>
      <c r="R55" s="109">
        <v>8.42</v>
      </c>
      <c r="S55" s="130">
        <v>168.4</v>
      </c>
    </row>
    <row r="56" spans="1:19" x14ac:dyDescent="0.2">
      <c r="A56" s="189" t="s">
        <v>1664</v>
      </c>
      <c r="B56" s="83" t="s">
        <v>1057</v>
      </c>
      <c r="C56" s="20" t="s">
        <v>735</v>
      </c>
      <c r="D56" s="9"/>
      <c r="E56" s="9"/>
      <c r="F56" s="9"/>
      <c r="G56" s="9"/>
      <c r="H56" s="9"/>
      <c r="I56" s="9"/>
      <c r="J56" s="9"/>
      <c r="K56" s="9"/>
      <c r="L56" s="9"/>
      <c r="M56" s="69">
        <v>20</v>
      </c>
      <c r="N56" s="9"/>
      <c r="O56" s="9"/>
      <c r="P56" s="20" t="s">
        <v>523</v>
      </c>
      <c r="Q56" s="20" t="s">
        <v>1241</v>
      </c>
      <c r="R56" s="109">
        <v>4.8099999999999996</v>
      </c>
      <c r="S56" s="130">
        <v>96.199999999999989</v>
      </c>
    </row>
    <row r="57" spans="1:19" x14ac:dyDescent="0.2">
      <c r="A57" s="189" t="s">
        <v>1664</v>
      </c>
      <c r="B57" s="83" t="s">
        <v>1058</v>
      </c>
      <c r="C57" s="20" t="s">
        <v>735</v>
      </c>
      <c r="D57" s="9"/>
      <c r="E57" s="9"/>
      <c r="F57" s="9"/>
      <c r="G57" s="9"/>
      <c r="H57" s="9"/>
      <c r="I57" s="9"/>
      <c r="J57" s="9"/>
      <c r="K57" s="9"/>
      <c r="L57" s="9"/>
      <c r="M57" s="69">
        <v>20</v>
      </c>
      <c r="N57" s="9"/>
      <c r="O57" s="9"/>
      <c r="P57" s="20" t="s">
        <v>523</v>
      </c>
      <c r="Q57" s="20" t="s">
        <v>1241</v>
      </c>
      <c r="R57" s="109">
        <v>7.4</v>
      </c>
      <c r="S57" s="130">
        <v>148</v>
      </c>
    </row>
    <row r="58" spans="1:19" x14ac:dyDescent="0.2">
      <c r="A58" s="189" t="s">
        <v>1664</v>
      </c>
      <c r="B58" s="83" t="s">
        <v>1059</v>
      </c>
      <c r="C58" s="20" t="s">
        <v>735</v>
      </c>
      <c r="D58" s="9"/>
      <c r="E58" s="9"/>
      <c r="F58" s="9"/>
      <c r="G58" s="9"/>
      <c r="H58" s="9"/>
      <c r="I58" s="9"/>
      <c r="J58" s="9"/>
      <c r="K58" s="9"/>
      <c r="L58" s="9"/>
      <c r="M58" s="69">
        <v>20</v>
      </c>
      <c r="N58" s="9"/>
      <c r="O58" s="9"/>
      <c r="P58" s="20" t="s">
        <v>523</v>
      </c>
      <c r="Q58" s="20" t="s">
        <v>1241</v>
      </c>
      <c r="R58" s="109">
        <v>3.5</v>
      </c>
      <c r="S58" s="130">
        <v>70</v>
      </c>
    </row>
    <row r="59" spans="1:19" x14ac:dyDescent="0.2">
      <c r="A59" s="189" t="s">
        <v>1664</v>
      </c>
      <c r="B59" s="83" t="s">
        <v>1060</v>
      </c>
      <c r="C59" s="20" t="s">
        <v>735</v>
      </c>
      <c r="D59" s="9"/>
      <c r="E59" s="9"/>
      <c r="F59" s="9"/>
      <c r="G59" s="9"/>
      <c r="H59" s="9"/>
      <c r="I59" s="9"/>
      <c r="J59" s="9"/>
      <c r="K59" s="9"/>
      <c r="L59" s="9"/>
      <c r="M59" s="69">
        <v>20</v>
      </c>
      <c r="N59" s="9"/>
      <c r="O59" s="9"/>
      <c r="P59" s="20" t="s">
        <v>523</v>
      </c>
      <c r="Q59" s="20" t="s">
        <v>1241</v>
      </c>
      <c r="R59" s="109">
        <v>4.87</v>
      </c>
      <c r="S59" s="130">
        <v>97.4</v>
      </c>
    </row>
    <row r="60" spans="1:19" x14ac:dyDescent="0.2">
      <c r="A60" s="189" t="s">
        <v>1664</v>
      </c>
      <c r="B60" s="83" t="s">
        <v>1061</v>
      </c>
      <c r="C60" s="20" t="s">
        <v>735</v>
      </c>
      <c r="D60" s="9"/>
      <c r="E60" s="9"/>
      <c r="F60" s="9"/>
      <c r="G60" s="9"/>
      <c r="H60" s="9"/>
      <c r="I60" s="9"/>
      <c r="J60" s="9"/>
      <c r="K60" s="9"/>
      <c r="L60" s="9"/>
      <c r="M60" s="69">
        <v>3</v>
      </c>
      <c r="N60" s="9"/>
      <c r="O60" s="9"/>
      <c r="P60" s="20" t="s">
        <v>523</v>
      </c>
      <c r="Q60" s="20" t="s">
        <v>1241</v>
      </c>
      <c r="R60" s="109">
        <v>7.92</v>
      </c>
      <c r="S60" s="130">
        <v>23.759999999999998</v>
      </c>
    </row>
    <row r="61" spans="1:19" x14ac:dyDescent="0.2">
      <c r="A61" s="189" t="s">
        <v>1664</v>
      </c>
      <c r="B61" s="83" t="s">
        <v>1062</v>
      </c>
      <c r="C61" s="20" t="s">
        <v>735</v>
      </c>
      <c r="D61" s="9"/>
      <c r="E61" s="9"/>
      <c r="F61" s="9"/>
      <c r="G61" s="9"/>
      <c r="H61" s="9"/>
      <c r="I61" s="9"/>
      <c r="J61" s="9"/>
      <c r="K61" s="9"/>
      <c r="L61" s="9"/>
      <c r="M61" s="69">
        <v>30</v>
      </c>
      <c r="N61" s="9"/>
      <c r="O61" s="9"/>
      <c r="P61" s="20" t="s">
        <v>523</v>
      </c>
      <c r="Q61" s="20" t="s">
        <v>1241</v>
      </c>
      <c r="R61" s="109">
        <v>5.89</v>
      </c>
      <c r="S61" s="130">
        <v>176.7</v>
      </c>
    </row>
    <row r="62" spans="1:19" x14ac:dyDescent="0.2">
      <c r="A62" s="189" t="s">
        <v>1664</v>
      </c>
      <c r="B62" s="83" t="s">
        <v>1063</v>
      </c>
      <c r="C62" s="20" t="s">
        <v>735</v>
      </c>
      <c r="D62" s="9"/>
      <c r="E62" s="9"/>
      <c r="F62" s="9"/>
      <c r="G62" s="9"/>
      <c r="H62" s="9"/>
      <c r="I62" s="9"/>
      <c r="J62" s="9"/>
      <c r="K62" s="9"/>
      <c r="L62" s="9"/>
      <c r="M62" s="69">
        <v>7</v>
      </c>
      <c r="N62" s="9"/>
      <c r="O62" s="9"/>
      <c r="P62" s="20" t="s">
        <v>523</v>
      </c>
      <c r="Q62" s="20" t="s">
        <v>1241</v>
      </c>
      <c r="R62" s="109">
        <v>25.75</v>
      </c>
      <c r="S62" s="130">
        <v>180.25</v>
      </c>
    </row>
    <row r="63" spans="1:19" x14ac:dyDescent="0.2">
      <c r="A63" s="189" t="s">
        <v>1664</v>
      </c>
      <c r="B63" s="83" t="s">
        <v>1064</v>
      </c>
      <c r="C63" s="20" t="s">
        <v>735</v>
      </c>
      <c r="D63" s="9"/>
      <c r="E63" s="9"/>
      <c r="F63" s="9"/>
      <c r="G63" s="9"/>
      <c r="H63" s="9"/>
      <c r="I63" s="9"/>
      <c r="J63" s="9"/>
      <c r="K63" s="9"/>
      <c r="L63" s="9"/>
      <c r="M63" s="69">
        <v>50</v>
      </c>
      <c r="N63" s="9"/>
      <c r="O63" s="9"/>
      <c r="P63" s="20" t="s">
        <v>523</v>
      </c>
      <c r="Q63" s="20" t="s">
        <v>1241</v>
      </c>
      <c r="R63" s="109">
        <v>10.37</v>
      </c>
      <c r="S63" s="130">
        <v>518.5</v>
      </c>
    </row>
    <row r="64" spans="1:19" x14ac:dyDescent="0.2">
      <c r="A64" s="189" t="s">
        <v>1664</v>
      </c>
      <c r="B64" s="83" t="s">
        <v>1065</v>
      </c>
      <c r="C64" s="20" t="s">
        <v>735</v>
      </c>
      <c r="D64" s="9"/>
      <c r="E64" s="9"/>
      <c r="F64" s="9"/>
      <c r="G64" s="9"/>
      <c r="H64" s="9"/>
      <c r="I64" s="9"/>
      <c r="J64" s="9"/>
      <c r="K64" s="9"/>
      <c r="L64" s="9"/>
      <c r="M64" s="69">
        <v>30</v>
      </c>
      <c r="N64" s="9"/>
      <c r="O64" s="9"/>
      <c r="P64" s="20" t="s">
        <v>523</v>
      </c>
      <c r="Q64" s="20" t="s">
        <v>1241</v>
      </c>
      <c r="R64" s="109">
        <v>14.04</v>
      </c>
      <c r="S64" s="130">
        <v>421.2</v>
      </c>
    </row>
    <row r="65" spans="1:19" ht="15.75" x14ac:dyDescent="0.2">
      <c r="A65" s="189" t="s">
        <v>1664</v>
      </c>
      <c r="B65" s="83" t="s">
        <v>1117</v>
      </c>
      <c r="C65" s="20" t="s">
        <v>735</v>
      </c>
      <c r="D65" s="9"/>
      <c r="E65" s="9"/>
      <c r="F65" s="9"/>
      <c r="G65" s="9"/>
      <c r="H65" s="9"/>
      <c r="I65" s="9"/>
      <c r="J65" s="9"/>
      <c r="K65" s="9"/>
      <c r="L65" s="9"/>
      <c r="M65" s="82">
        <v>25</v>
      </c>
      <c r="N65" s="9"/>
      <c r="O65" s="9"/>
      <c r="P65" s="20" t="s">
        <v>523</v>
      </c>
      <c r="Q65" s="20" t="s">
        <v>1241</v>
      </c>
      <c r="R65" s="170">
        <v>35.58</v>
      </c>
      <c r="S65" s="130">
        <v>889.5</v>
      </c>
    </row>
    <row r="66" spans="1:19" ht="15.75" x14ac:dyDescent="0.2">
      <c r="A66" s="189" t="s">
        <v>1664</v>
      </c>
      <c r="B66" s="83" t="s">
        <v>1118</v>
      </c>
      <c r="C66" s="20" t="s">
        <v>735</v>
      </c>
      <c r="D66" s="9"/>
      <c r="E66" s="9"/>
      <c r="F66" s="9"/>
      <c r="G66" s="9"/>
      <c r="H66" s="9"/>
      <c r="I66" s="9"/>
      <c r="J66" s="9"/>
      <c r="K66" s="9"/>
      <c r="L66" s="9"/>
      <c r="M66" s="82">
        <v>20</v>
      </c>
      <c r="N66" s="9"/>
      <c r="O66" s="9"/>
      <c r="P66" s="20" t="s">
        <v>523</v>
      </c>
      <c r="Q66" s="20" t="s">
        <v>1241</v>
      </c>
      <c r="R66" s="170">
        <v>114.57</v>
      </c>
      <c r="S66" s="130">
        <v>2291.3999999999996</v>
      </c>
    </row>
    <row r="67" spans="1:19" ht="15.75" x14ac:dyDescent="0.2">
      <c r="A67" s="189" t="s">
        <v>1664</v>
      </c>
      <c r="B67" s="83" t="s">
        <v>1119</v>
      </c>
      <c r="C67" s="20" t="s">
        <v>735</v>
      </c>
      <c r="D67" s="9"/>
      <c r="E67" s="9"/>
      <c r="F67" s="9"/>
      <c r="G67" s="9"/>
      <c r="H67" s="9"/>
      <c r="I67" s="9"/>
      <c r="J67" s="9"/>
      <c r="K67" s="9"/>
      <c r="L67" s="9"/>
      <c r="M67" s="82">
        <v>15</v>
      </c>
      <c r="N67" s="9"/>
      <c r="O67" s="9"/>
      <c r="P67" s="20" t="s">
        <v>523</v>
      </c>
      <c r="Q67" s="20" t="s">
        <v>1241</v>
      </c>
      <c r="R67" s="170">
        <v>20.79</v>
      </c>
      <c r="S67" s="130">
        <v>311.84999999999997</v>
      </c>
    </row>
    <row r="68" spans="1:19" ht="15.75" x14ac:dyDescent="0.2">
      <c r="A68" s="189" t="s">
        <v>1664</v>
      </c>
      <c r="B68" s="83" t="s">
        <v>1120</v>
      </c>
      <c r="C68" s="20" t="s">
        <v>735</v>
      </c>
      <c r="D68" s="9"/>
      <c r="E68" s="9"/>
      <c r="F68" s="9"/>
      <c r="G68" s="9"/>
      <c r="H68" s="9"/>
      <c r="I68" s="9"/>
      <c r="J68" s="9"/>
      <c r="K68" s="9"/>
      <c r="L68" s="9"/>
      <c r="M68" s="82">
        <v>15</v>
      </c>
      <c r="N68" s="9"/>
      <c r="O68" s="9"/>
      <c r="P68" s="20" t="s">
        <v>523</v>
      </c>
      <c r="Q68" s="20" t="s">
        <v>1241</v>
      </c>
      <c r="R68" s="170">
        <v>39.99</v>
      </c>
      <c r="S68" s="130">
        <v>599.85</v>
      </c>
    </row>
    <row r="69" spans="1:19" ht="15.75" x14ac:dyDescent="0.2">
      <c r="A69" s="189" t="s">
        <v>1664</v>
      </c>
      <c r="B69" s="83" t="s">
        <v>1121</v>
      </c>
      <c r="C69" s="20" t="s">
        <v>735</v>
      </c>
      <c r="D69" s="9"/>
      <c r="E69" s="9"/>
      <c r="F69" s="9"/>
      <c r="G69" s="9"/>
      <c r="H69" s="9"/>
      <c r="I69" s="9"/>
      <c r="J69" s="9"/>
      <c r="K69" s="9"/>
      <c r="L69" s="9"/>
      <c r="M69" s="82">
        <v>6</v>
      </c>
      <c r="N69" s="9"/>
      <c r="O69" s="9"/>
      <c r="P69" s="20" t="s">
        <v>523</v>
      </c>
      <c r="Q69" s="20" t="s">
        <v>1241</v>
      </c>
      <c r="R69" s="170">
        <v>75.290000000000006</v>
      </c>
      <c r="S69" s="130">
        <v>451.74</v>
      </c>
    </row>
    <row r="70" spans="1:19" ht="15.75" x14ac:dyDescent="0.2">
      <c r="A70" s="189" t="s">
        <v>1664</v>
      </c>
      <c r="B70" s="83" t="s">
        <v>1122</v>
      </c>
      <c r="C70" s="20" t="s">
        <v>735</v>
      </c>
      <c r="D70" s="9"/>
      <c r="E70" s="9"/>
      <c r="F70" s="9"/>
      <c r="G70" s="9"/>
      <c r="H70" s="9"/>
      <c r="I70" s="9"/>
      <c r="J70" s="9"/>
      <c r="K70" s="9"/>
      <c r="L70" s="9"/>
      <c r="M70" s="82">
        <v>3500</v>
      </c>
      <c r="N70" s="9"/>
      <c r="O70" s="9"/>
      <c r="P70" s="20" t="s">
        <v>523</v>
      </c>
      <c r="Q70" s="20" t="s">
        <v>1241</v>
      </c>
      <c r="R70" s="170">
        <v>3.17</v>
      </c>
      <c r="S70" s="130">
        <v>11095</v>
      </c>
    </row>
    <row r="71" spans="1:19" ht="15.75" x14ac:dyDescent="0.2">
      <c r="A71" s="189" t="s">
        <v>1664</v>
      </c>
      <c r="B71" s="83" t="s">
        <v>1123</v>
      </c>
      <c r="C71" s="20" t="s">
        <v>735</v>
      </c>
      <c r="D71" s="9"/>
      <c r="E71" s="9"/>
      <c r="F71" s="9"/>
      <c r="G71" s="9"/>
      <c r="H71" s="9"/>
      <c r="I71" s="9"/>
      <c r="J71" s="9"/>
      <c r="K71" s="9"/>
      <c r="L71" s="9"/>
      <c r="M71" s="82">
        <v>10</v>
      </c>
      <c r="N71" s="9"/>
      <c r="O71" s="9"/>
      <c r="P71" s="20" t="s">
        <v>523</v>
      </c>
      <c r="Q71" s="20" t="s">
        <v>1241</v>
      </c>
      <c r="R71" s="170">
        <v>22.71</v>
      </c>
      <c r="S71" s="130">
        <v>227.10000000000002</v>
      </c>
    </row>
    <row r="72" spans="1:19" ht="15.75" x14ac:dyDescent="0.2">
      <c r="A72" s="189" t="s">
        <v>1664</v>
      </c>
      <c r="B72" s="83" t="s">
        <v>1124</v>
      </c>
      <c r="C72" s="20" t="s">
        <v>735</v>
      </c>
      <c r="D72" s="9"/>
      <c r="E72" s="9"/>
      <c r="F72" s="9"/>
      <c r="G72" s="9"/>
      <c r="H72" s="9"/>
      <c r="I72" s="9"/>
      <c r="J72" s="9"/>
      <c r="K72" s="9"/>
      <c r="L72" s="9"/>
      <c r="M72" s="82">
        <v>30</v>
      </c>
      <c r="N72" s="9"/>
      <c r="O72" s="9"/>
      <c r="P72" s="20" t="s">
        <v>523</v>
      </c>
      <c r="Q72" s="20" t="s">
        <v>1241</v>
      </c>
      <c r="R72" s="170">
        <v>126.33</v>
      </c>
      <c r="S72" s="130">
        <v>3789.9</v>
      </c>
    </row>
    <row r="73" spans="1:19" ht="15.75" x14ac:dyDescent="0.2">
      <c r="A73" s="189" t="s">
        <v>1664</v>
      </c>
      <c r="B73" s="83" t="s">
        <v>1125</v>
      </c>
      <c r="C73" s="20" t="s">
        <v>735</v>
      </c>
      <c r="D73" s="9"/>
      <c r="E73" s="9"/>
      <c r="F73" s="9"/>
      <c r="G73" s="9"/>
      <c r="H73" s="9"/>
      <c r="I73" s="9"/>
      <c r="J73" s="9"/>
      <c r="K73" s="9"/>
      <c r="L73" s="9"/>
      <c r="M73" s="82">
        <v>10</v>
      </c>
      <c r="N73" s="9"/>
      <c r="O73" s="9"/>
      <c r="P73" s="20" t="s">
        <v>523</v>
      </c>
      <c r="Q73" s="20" t="s">
        <v>1241</v>
      </c>
      <c r="R73" s="170">
        <v>11.52</v>
      </c>
      <c r="S73" s="130">
        <v>115.19999999999999</v>
      </c>
    </row>
    <row r="74" spans="1:19" ht="15.75" x14ac:dyDescent="0.2">
      <c r="A74" s="189" t="s">
        <v>1664</v>
      </c>
      <c r="B74" s="83" t="s">
        <v>1126</v>
      </c>
      <c r="C74" s="20" t="s">
        <v>735</v>
      </c>
      <c r="D74" s="9"/>
      <c r="E74" s="9"/>
      <c r="F74" s="9"/>
      <c r="G74" s="9"/>
      <c r="H74" s="9"/>
      <c r="I74" s="9"/>
      <c r="J74" s="9"/>
      <c r="K74" s="9"/>
      <c r="L74" s="9"/>
      <c r="M74" s="82">
        <v>10</v>
      </c>
      <c r="N74" s="9"/>
      <c r="O74" s="9"/>
      <c r="P74" s="20" t="s">
        <v>523</v>
      </c>
      <c r="Q74" s="20" t="s">
        <v>1241</v>
      </c>
      <c r="R74" s="170">
        <v>29.09</v>
      </c>
      <c r="S74" s="130">
        <v>290.89999999999998</v>
      </c>
    </row>
    <row r="75" spans="1:19" ht="15.75" x14ac:dyDescent="0.2">
      <c r="A75" s="189" t="s">
        <v>1664</v>
      </c>
      <c r="B75" s="83" t="s">
        <v>1127</v>
      </c>
      <c r="C75" s="20" t="s">
        <v>735</v>
      </c>
      <c r="D75" s="9"/>
      <c r="E75" s="9"/>
      <c r="F75" s="9"/>
      <c r="G75" s="9"/>
      <c r="H75" s="9"/>
      <c r="I75" s="9"/>
      <c r="J75" s="9"/>
      <c r="K75" s="9"/>
      <c r="L75" s="9"/>
      <c r="M75" s="82">
        <v>10</v>
      </c>
      <c r="N75" s="9"/>
      <c r="O75" s="9"/>
      <c r="P75" s="20" t="s">
        <v>523</v>
      </c>
      <c r="Q75" s="20" t="s">
        <v>1241</v>
      </c>
      <c r="R75" s="170">
        <v>20.67</v>
      </c>
      <c r="S75" s="130">
        <v>206.70000000000002</v>
      </c>
    </row>
    <row r="76" spans="1:19" ht="15.75" x14ac:dyDescent="0.2">
      <c r="A76" s="189" t="s">
        <v>1664</v>
      </c>
      <c r="B76" s="83" t="s">
        <v>1128</v>
      </c>
      <c r="C76" s="20" t="s">
        <v>735</v>
      </c>
      <c r="D76" s="9"/>
      <c r="E76" s="9"/>
      <c r="F76" s="9"/>
      <c r="G76" s="9"/>
      <c r="H76" s="9"/>
      <c r="I76" s="9"/>
      <c r="J76" s="9"/>
      <c r="K76" s="9"/>
      <c r="L76" s="9"/>
      <c r="M76" s="82">
        <v>10</v>
      </c>
      <c r="N76" s="9"/>
      <c r="O76" s="9"/>
      <c r="P76" s="20" t="s">
        <v>523</v>
      </c>
      <c r="Q76" s="20" t="s">
        <v>1241</v>
      </c>
      <c r="R76" s="170">
        <v>29.13</v>
      </c>
      <c r="S76" s="130">
        <v>291.3</v>
      </c>
    </row>
    <row r="77" spans="1:19" ht="15.75" x14ac:dyDescent="0.2">
      <c r="A77" s="189" t="s">
        <v>1664</v>
      </c>
      <c r="B77" s="83" t="s">
        <v>1129</v>
      </c>
      <c r="C77" s="20" t="s">
        <v>735</v>
      </c>
      <c r="D77" s="9"/>
      <c r="E77" s="9"/>
      <c r="F77" s="9"/>
      <c r="G77" s="9"/>
      <c r="H77" s="9"/>
      <c r="I77" s="9"/>
      <c r="J77" s="9"/>
      <c r="K77" s="9"/>
      <c r="L77" s="9"/>
      <c r="M77" s="82">
        <v>10</v>
      </c>
      <c r="N77" s="9"/>
      <c r="O77" s="9"/>
      <c r="P77" s="20" t="s">
        <v>523</v>
      </c>
      <c r="Q77" s="20" t="s">
        <v>1241</v>
      </c>
      <c r="R77" s="170">
        <v>20.67</v>
      </c>
      <c r="S77" s="130">
        <v>206.70000000000002</v>
      </c>
    </row>
    <row r="78" spans="1:19" ht="15.75" x14ac:dyDescent="0.2">
      <c r="A78" s="189" t="s">
        <v>1664</v>
      </c>
      <c r="B78" s="83" t="s">
        <v>1130</v>
      </c>
      <c r="C78" s="20" t="s">
        <v>735</v>
      </c>
      <c r="D78" s="9"/>
      <c r="E78" s="9"/>
      <c r="F78" s="9"/>
      <c r="G78" s="9"/>
      <c r="H78" s="9"/>
      <c r="I78" s="9"/>
      <c r="J78" s="9"/>
      <c r="K78" s="9"/>
      <c r="L78" s="9"/>
      <c r="M78" s="82">
        <v>10</v>
      </c>
      <c r="N78" s="9"/>
      <c r="O78" s="9"/>
      <c r="P78" s="20" t="s">
        <v>523</v>
      </c>
      <c r="Q78" s="20" t="s">
        <v>1241</v>
      </c>
      <c r="R78" s="170">
        <v>15.22</v>
      </c>
      <c r="S78" s="130">
        <v>152.20000000000002</v>
      </c>
    </row>
    <row r="79" spans="1:19" ht="15.75" x14ac:dyDescent="0.2">
      <c r="A79" s="189" t="s">
        <v>1664</v>
      </c>
      <c r="B79" s="83" t="s">
        <v>1131</v>
      </c>
      <c r="C79" s="20" t="s">
        <v>735</v>
      </c>
      <c r="D79" s="9"/>
      <c r="E79" s="9"/>
      <c r="F79" s="9"/>
      <c r="G79" s="9"/>
      <c r="H79" s="9"/>
      <c r="I79" s="9"/>
      <c r="J79" s="9"/>
      <c r="K79" s="9"/>
      <c r="L79" s="9"/>
      <c r="M79" s="82">
        <v>10</v>
      </c>
      <c r="N79" s="9"/>
      <c r="O79" s="9"/>
      <c r="P79" s="20" t="s">
        <v>523</v>
      </c>
      <c r="Q79" s="20" t="s">
        <v>1241</v>
      </c>
      <c r="R79" s="170">
        <v>30.6</v>
      </c>
      <c r="S79" s="130">
        <v>306</v>
      </c>
    </row>
    <row r="80" spans="1:19" ht="15.75" x14ac:dyDescent="0.2">
      <c r="A80" s="189" t="s">
        <v>1664</v>
      </c>
      <c r="B80" s="83" t="s">
        <v>1132</v>
      </c>
      <c r="C80" s="20" t="s">
        <v>735</v>
      </c>
      <c r="D80" s="9"/>
      <c r="E80" s="9"/>
      <c r="F80" s="9"/>
      <c r="G80" s="9"/>
      <c r="H80" s="9"/>
      <c r="I80" s="9"/>
      <c r="J80" s="9"/>
      <c r="K80" s="9"/>
      <c r="L80" s="9"/>
      <c r="M80" s="82">
        <v>10</v>
      </c>
      <c r="N80" s="9"/>
      <c r="O80" s="9"/>
      <c r="P80" s="20" t="s">
        <v>523</v>
      </c>
      <c r="Q80" s="20" t="s">
        <v>1241</v>
      </c>
      <c r="R80" s="170">
        <v>22.39</v>
      </c>
      <c r="S80" s="130">
        <v>223.9</v>
      </c>
    </row>
    <row r="81" spans="1:19" ht="15.75" x14ac:dyDescent="0.2">
      <c r="A81" s="189" t="s">
        <v>1664</v>
      </c>
      <c r="B81" s="83" t="s">
        <v>1133</v>
      </c>
      <c r="C81" s="20" t="s">
        <v>735</v>
      </c>
      <c r="D81" s="9"/>
      <c r="E81" s="9"/>
      <c r="F81" s="9"/>
      <c r="G81" s="9"/>
      <c r="H81" s="9"/>
      <c r="I81" s="9"/>
      <c r="J81" s="9"/>
      <c r="K81" s="9"/>
      <c r="L81" s="9"/>
      <c r="M81" s="82">
        <v>10</v>
      </c>
      <c r="N81" s="9"/>
      <c r="O81" s="9"/>
      <c r="P81" s="20" t="s">
        <v>523</v>
      </c>
      <c r="Q81" s="20" t="s">
        <v>1241</v>
      </c>
      <c r="R81" s="170">
        <v>23.99</v>
      </c>
      <c r="S81" s="130">
        <v>239.89999999999998</v>
      </c>
    </row>
    <row r="82" spans="1:19" ht="15.75" x14ac:dyDescent="0.2">
      <c r="A82" s="189" t="s">
        <v>1664</v>
      </c>
      <c r="B82" s="83" t="s">
        <v>1134</v>
      </c>
      <c r="C82" s="20" t="s">
        <v>735</v>
      </c>
      <c r="D82" s="9"/>
      <c r="E82" s="9"/>
      <c r="F82" s="9"/>
      <c r="G82" s="9"/>
      <c r="H82" s="9"/>
      <c r="I82" s="9"/>
      <c r="J82" s="9"/>
      <c r="K82" s="9"/>
      <c r="L82" s="9"/>
      <c r="M82" s="82">
        <v>10</v>
      </c>
      <c r="N82" s="9"/>
      <c r="O82" s="9"/>
      <c r="P82" s="20" t="s">
        <v>523</v>
      </c>
      <c r="Q82" s="20" t="s">
        <v>1241</v>
      </c>
      <c r="R82" s="170">
        <v>20.86</v>
      </c>
      <c r="S82" s="130">
        <v>208.6</v>
      </c>
    </row>
    <row r="83" spans="1:19" ht="15.75" x14ac:dyDescent="0.2">
      <c r="A83" s="189" t="s">
        <v>1664</v>
      </c>
      <c r="B83" s="83" t="s">
        <v>1135</v>
      </c>
      <c r="C83" s="20" t="s">
        <v>735</v>
      </c>
      <c r="D83" s="9"/>
      <c r="E83" s="9"/>
      <c r="F83" s="9"/>
      <c r="G83" s="9"/>
      <c r="H83" s="9"/>
      <c r="I83" s="9"/>
      <c r="J83" s="9"/>
      <c r="K83" s="9"/>
      <c r="L83" s="9"/>
      <c r="M83" s="82">
        <v>10</v>
      </c>
      <c r="N83" s="9"/>
      <c r="O83" s="9"/>
      <c r="P83" s="20" t="s">
        <v>523</v>
      </c>
      <c r="Q83" s="20" t="s">
        <v>1241</v>
      </c>
      <c r="R83" s="170">
        <v>230.36</v>
      </c>
      <c r="S83" s="130">
        <v>2303.6000000000004</v>
      </c>
    </row>
    <row r="84" spans="1:19" ht="15.75" x14ac:dyDescent="0.2">
      <c r="A84" s="189" t="s">
        <v>1664</v>
      </c>
      <c r="B84" s="83" t="s">
        <v>1136</v>
      </c>
      <c r="C84" s="20" t="s">
        <v>735</v>
      </c>
      <c r="D84" s="9"/>
      <c r="E84" s="9"/>
      <c r="F84" s="9"/>
      <c r="G84" s="9"/>
      <c r="H84" s="9"/>
      <c r="I84" s="9"/>
      <c r="J84" s="9"/>
      <c r="K84" s="9"/>
      <c r="L84" s="9"/>
      <c r="M84" s="82">
        <v>5</v>
      </c>
      <c r="N84" s="9"/>
      <c r="O84" s="9"/>
      <c r="P84" s="20" t="s">
        <v>523</v>
      </c>
      <c r="Q84" s="20" t="s">
        <v>1241</v>
      </c>
      <c r="R84" s="170">
        <v>8.11</v>
      </c>
      <c r="S84" s="130">
        <v>40.549999999999997</v>
      </c>
    </row>
    <row r="85" spans="1:19" x14ac:dyDescent="0.2">
      <c r="A85" s="189" t="s">
        <v>1664</v>
      </c>
      <c r="B85" s="83" t="s">
        <v>1066</v>
      </c>
      <c r="C85" s="20" t="s">
        <v>735</v>
      </c>
      <c r="D85" s="9"/>
      <c r="E85" s="9"/>
      <c r="F85" s="9"/>
      <c r="G85" s="9"/>
      <c r="H85" s="9"/>
      <c r="I85" s="9"/>
      <c r="J85" s="9"/>
      <c r="K85" s="9"/>
      <c r="L85" s="9"/>
      <c r="M85" s="69">
        <v>5</v>
      </c>
      <c r="N85" s="9"/>
      <c r="O85" s="9"/>
      <c r="P85" s="20" t="s">
        <v>523</v>
      </c>
      <c r="Q85" s="20" t="s">
        <v>1241</v>
      </c>
      <c r="R85" s="109">
        <v>10.5</v>
      </c>
      <c r="S85" s="130">
        <v>52.5</v>
      </c>
    </row>
    <row r="86" spans="1:19" x14ac:dyDescent="0.2">
      <c r="A86" s="189" t="s">
        <v>1664</v>
      </c>
      <c r="B86" s="83" t="s">
        <v>1067</v>
      </c>
      <c r="C86" s="20" t="s">
        <v>735</v>
      </c>
      <c r="D86" s="9"/>
      <c r="E86" s="9"/>
      <c r="F86" s="9"/>
      <c r="G86" s="9"/>
      <c r="H86" s="9"/>
      <c r="I86" s="9"/>
      <c r="J86" s="9"/>
      <c r="K86" s="9"/>
      <c r="L86" s="9"/>
      <c r="M86" s="69">
        <v>50</v>
      </c>
      <c r="N86" s="9"/>
      <c r="O86" s="9"/>
      <c r="P86" s="20" t="s">
        <v>523</v>
      </c>
      <c r="Q86" s="20" t="s">
        <v>1241</v>
      </c>
      <c r="R86" s="109">
        <v>1.66</v>
      </c>
      <c r="S86" s="130">
        <v>83</v>
      </c>
    </row>
    <row r="87" spans="1:19" x14ac:dyDescent="0.2">
      <c r="A87" s="189" t="s">
        <v>1664</v>
      </c>
      <c r="B87" s="83" t="s">
        <v>1068</v>
      </c>
      <c r="C87" s="20" t="s">
        <v>735</v>
      </c>
      <c r="D87" s="9"/>
      <c r="E87" s="9"/>
      <c r="F87" s="9"/>
      <c r="G87" s="9"/>
      <c r="H87" s="9"/>
      <c r="I87" s="9"/>
      <c r="J87" s="9"/>
      <c r="K87" s="9"/>
      <c r="L87" s="9"/>
      <c r="M87" s="69">
        <v>2000</v>
      </c>
      <c r="N87" s="9"/>
      <c r="O87" s="9"/>
      <c r="P87" s="20" t="s">
        <v>523</v>
      </c>
      <c r="Q87" s="20" t="s">
        <v>1241</v>
      </c>
      <c r="R87" s="109">
        <v>1.1399999999999999</v>
      </c>
      <c r="S87" s="130">
        <v>2280</v>
      </c>
    </row>
    <row r="88" spans="1:19" x14ac:dyDescent="0.2">
      <c r="A88" s="189" t="s">
        <v>1664</v>
      </c>
      <c r="B88" s="83" t="s">
        <v>1069</v>
      </c>
      <c r="C88" s="20" t="s">
        <v>735</v>
      </c>
      <c r="D88" s="9"/>
      <c r="E88" s="9"/>
      <c r="F88" s="9"/>
      <c r="G88" s="9"/>
      <c r="H88" s="9"/>
      <c r="I88" s="9"/>
      <c r="J88" s="9"/>
      <c r="K88" s="9"/>
      <c r="L88" s="9"/>
      <c r="M88" s="69">
        <v>2000</v>
      </c>
      <c r="N88" s="9"/>
      <c r="O88" s="9"/>
      <c r="P88" s="20" t="s">
        <v>523</v>
      </c>
      <c r="Q88" s="20" t="s">
        <v>1241</v>
      </c>
      <c r="R88" s="109">
        <v>2.12</v>
      </c>
      <c r="S88" s="130">
        <v>4240</v>
      </c>
    </row>
    <row r="89" spans="1:19" x14ac:dyDescent="0.2">
      <c r="A89" s="189" t="s">
        <v>1664</v>
      </c>
      <c r="B89" s="83" t="s">
        <v>1070</v>
      </c>
      <c r="C89" s="20" t="s">
        <v>735</v>
      </c>
      <c r="D89" s="9"/>
      <c r="E89" s="9"/>
      <c r="F89" s="9"/>
      <c r="G89" s="9"/>
      <c r="H89" s="9"/>
      <c r="I89" s="9"/>
      <c r="J89" s="9"/>
      <c r="K89" s="9"/>
      <c r="L89" s="9"/>
      <c r="M89" s="69">
        <v>2000</v>
      </c>
      <c r="N89" s="9"/>
      <c r="O89" s="9"/>
      <c r="P89" s="20" t="s">
        <v>523</v>
      </c>
      <c r="Q89" s="20" t="s">
        <v>1241</v>
      </c>
      <c r="R89" s="109">
        <v>0.84</v>
      </c>
      <c r="S89" s="130">
        <v>1680</v>
      </c>
    </row>
    <row r="90" spans="1:19" ht="15.75" x14ac:dyDescent="0.2">
      <c r="A90" s="189" t="s">
        <v>1664</v>
      </c>
      <c r="B90" s="83" t="s">
        <v>1137</v>
      </c>
      <c r="C90" s="20" t="s">
        <v>735</v>
      </c>
      <c r="D90" s="9"/>
      <c r="E90" s="9"/>
      <c r="F90" s="9"/>
      <c r="G90" s="9"/>
      <c r="H90" s="9"/>
      <c r="I90" s="9"/>
      <c r="J90" s="9"/>
      <c r="K90" s="9"/>
      <c r="L90" s="9"/>
      <c r="M90" s="69">
        <v>150</v>
      </c>
      <c r="N90" s="9"/>
      <c r="O90" s="9"/>
      <c r="P90" s="20" t="s">
        <v>523</v>
      </c>
      <c r="Q90" s="20" t="s">
        <v>1241</v>
      </c>
      <c r="R90" s="109">
        <v>11.5</v>
      </c>
      <c r="S90" s="130">
        <v>1725</v>
      </c>
    </row>
    <row r="91" spans="1:19" ht="15.75" x14ac:dyDescent="0.2">
      <c r="A91" s="189" t="s">
        <v>1664</v>
      </c>
      <c r="B91" s="83" t="s">
        <v>1138</v>
      </c>
      <c r="C91" s="20" t="s">
        <v>735</v>
      </c>
      <c r="D91" s="9"/>
      <c r="E91" s="9"/>
      <c r="F91" s="9"/>
      <c r="G91" s="9"/>
      <c r="H91" s="9"/>
      <c r="I91" s="9"/>
      <c r="J91" s="9"/>
      <c r="K91" s="9"/>
      <c r="L91" s="9"/>
      <c r="M91" s="69">
        <v>10</v>
      </c>
      <c r="N91" s="9"/>
      <c r="O91" s="9"/>
      <c r="P91" s="20" t="s">
        <v>523</v>
      </c>
      <c r="Q91" s="20" t="s">
        <v>1241</v>
      </c>
      <c r="R91" s="109">
        <v>11.9</v>
      </c>
      <c r="S91" s="130">
        <v>119</v>
      </c>
    </row>
    <row r="92" spans="1:19" x14ac:dyDescent="0.2">
      <c r="A92" s="189" t="s">
        <v>1664</v>
      </c>
      <c r="B92" s="83" t="s">
        <v>1071</v>
      </c>
      <c r="C92" s="20" t="s">
        <v>735</v>
      </c>
      <c r="D92" s="9"/>
      <c r="E92" s="9"/>
      <c r="F92" s="9"/>
      <c r="G92" s="9"/>
      <c r="H92" s="9"/>
      <c r="I92" s="9"/>
      <c r="J92" s="9"/>
      <c r="K92" s="9"/>
      <c r="L92" s="9"/>
      <c r="M92" s="69">
        <v>15</v>
      </c>
      <c r="N92" s="9"/>
      <c r="O92" s="9"/>
      <c r="P92" s="20" t="s">
        <v>523</v>
      </c>
      <c r="Q92" s="20" t="s">
        <v>1241</v>
      </c>
      <c r="R92" s="109">
        <v>50.73</v>
      </c>
      <c r="S92" s="130">
        <v>760.94999999999993</v>
      </c>
    </row>
    <row r="93" spans="1:19" ht="15.75" x14ac:dyDescent="0.2">
      <c r="A93" s="189" t="s">
        <v>1664</v>
      </c>
      <c r="B93" s="83" t="s">
        <v>1139</v>
      </c>
      <c r="C93" s="20" t="s">
        <v>735</v>
      </c>
      <c r="D93" s="9"/>
      <c r="E93" s="9"/>
      <c r="F93" s="9"/>
      <c r="G93" s="9"/>
      <c r="H93" s="9"/>
      <c r="I93" s="9"/>
      <c r="J93" s="9"/>
      <c r="K93" s="9"/>
      <c r="L93" s="9"/>
      <c r="M93" s="69">
        <v>10</v>
      </c>
      <c r="N93" s="9"/>
      <c r="O93" s="9"/>
      <c r="P93" s="20" t="s">
        <v>523</v>
      </c>
      <c r="Q93" s="20" t="s">
        <v>1241</v>
      </c>
      <c r="R93" s="109">
        <v>12.48</v>
      </c>
      <c r="S93" s="130">
        <v>124.80000000000001</v>
      </c>
    </row>
    <row r="94" spans="1:19" ht="15.75" x14ac:dyDescent="0.2">
      <c r="A94" s="189" t="s">
        <v>1664</v>
      </c>
      <c r="B94" s="83" t="s">
        <v>1140</v>
      </c>
      <c r="C94" s="20" t="s">
        <v>735</v>
      </c>
      <c r="D94" s="9"/>
      <c r="E94" s="9"/>
      <c r="F94" s="9"/>
      <c r="G94" s="9"/>
      <c r="H94" s="9"/>
      <c r="I94" s="9"/>
      <c r="J94" s="9"/>
      <c r="K94" s="9"/>
      <c r="L94" s="9"/>
      <c r="M94" s="69">
        <v>10</v>
      </c>
      <c r="N94" s="9"/>
      <c r="O94" s="9"/>
      <c r="P94" s="20" t="s">
        <v>523</v>
      </c>
      <c r="Q94" s="20" t="s">
        <v>1241</v>
      </c>
      <c r="R94" s="109">
        <v>31.9</v>
      </c>
      <c r="S94" s="130">
        <v>319</v>
      </c>
    </row>
    <row r="95" spans="1:19" ht="15.75" x14ac:dyDescent="0.2">
      <c r="A95" s="189" t="s">
        <v>1664</v>
      </c>
      <c r="B95" s="83" t="s">
        <v>1141</v>
      </c>
      <c r="C95" s="20" t="s">
        <v>735</v>
      </c>
      <c r="D95" s="9"/>
      <c r="E95" s="9"/>
      <c r="F95" s="9"/>
      <c r="G95" s="9"/>
      <c r="H95" s="9"/>
      <c r="I95" s="9"/>
      <c r="J95" s="9"/>
      <c r="K95" s="9"/>
      <c r="L95" s="9"/>
      <c r="M95" s="69">
        <v>150</v>
      </c>
      <c r="N95" s="9"/>
      <c r="O95" s="9"/>
      <c r="P95" s="20" t="s">
        <v>523</v>
      </c>
      <c r="Q95" s="20" t="s">
        <v>1241</v>
      </c>
      <c r="R95" s="109">
        <v>6.95</v>
      </c>
      <c r="S95" s="130">
        <v>1042.5</v>
      </c>
    </row>
    <row r="96" spans="1:19" x14ac:dyDescent="0.2">
      <c r="A96" s="189" t="s">
        <v>1664</v>
      </c>
      <c r="B96" s="83" t="s">
        <v>1111</v>
      </c>
      <c r="C96" s="20" t="s">
        <v>735</v>
      </c>
      <c r="D96" s="9"/>
      <c r="E96" s="9"/>
      <c r="F96" s="9"/>
      <c r="G96" s="9"/>
      <c r="H96" s="9"/>
      <c r="I96" s="9"/>
      <c r="J96" s="9"/>
      <c r="K96" s="9"/>
      <c r="L96" s="9"/>
      <c r="M96" s="69">
        <v>50</v>
      </c>
      <c r="N96" s="9"/>
      <c r="O96" s="9"/>
      <c r="P96" s="20" t="s">
        <v>523</v>
      </c>
      <c r="Q96" s="20" t="s">
        <v>1241</v>
      </c>
      <c r="R96" s="109">
        <v>31.23</v>
      </c>
      <c r="S96" s="130">
        <v>1561.5</v>
      </c>
    </row>
    <row r="97" spans="1:19" ht="15.75" x14ac:dyDescent="0.2">
      <c r="A97" s="189" t="s">
        <v>1664</v>
      </c>
      <c r="B97" s="83" t="s">
        <v>1142</v>
      </c>
      <c r="C97" s="20" t="s">
        <v>735</v>
      </c>
      <c r="D97" s="9"/>
      <c r="E97" s="9"/>
      <c r="F97" s="9"/>
      <c r="G97" s="9"/>
      <c r="H97" s="9"/>
      <c r="I97" s="9"/>
      <c r="J97" s="9"/>
      <c r="K97" s="9"/>
      <c r="L97" s="9"/>
      <c r="M97" s="69">
        <v>10</v>
      </c>
      <c r="N97" s="9"/>
      <c r="O97" s="9"/>
      <c r="P97" s="20" t="s">
        <v>523</v>
      </c>
      <c r="Q97" s="20" t="s">
        <v>1241</v>
      </c>
      <c r="R97" s="109">
        <v>12.06</v>
      </c>
      <c r="S97" s="130">
        <v>120.60000000000001</v>
      </c>
    </row>
    <row r="98" spans="1:19" ht="15.75" x14ac:dyDescent="0.2">
      <c r="A98" s="189" t="s">
        <v>1664</v>
      </c>
      <c r="B98" s="83" t="s">
        <v>1143</v>
      </c>
      <c r="C98" s="20" t="s">
        <v>735</v>
      </c>
      <c r="D98" s="9"/>
      <c r="E98" s="9"/>
      <c r="F98" s="9"/>
      <c r="G98" s="9"/>
      <c r="H98" s="9"/>
      <c r="I98" s="9"/>
      <c r="J98" s="9"/>
      <c r="K98" s="9"/>
      <c r="L98" s="9"/>
      <c r="M98" s="69">
        <v>10</v>
      </c>
      <c r="N98" s="9"/>
      <c r="O98" s="9"/>
      <c r="P98" s="20" t="s">
        <v>523</v>
      </c>
      <c r="Q98" s="20" t="s">
        <v>1241</v>
      </c>
      <c r="R98" s="109">
        <v>34.479999999999997</v>
      </c>
      <c r="S98" s="130">
        <v>344.79999999999995</v>
      </c>
    </row>
    <row r="99" spans="1:19" x14ac:dyDescent="0.2">
      <c r="A99" s="189" t="s">
        <v>1664</v>
      </c>
      <c r="B99" s="83" t="s">
        <v>1072</v>
      </c>
      <c r="C99" s="20" t="s">
        <v>735</v>
      </c>
      <c r="D99" s="9"/>
      <c r="E99" s="9"/>
      <c r="F99" s="9"/>
      <c r="G99" s="9"/>
      <c r="H99" s="9"/>
      <c r="I99" s="9"/>
      <c r="J99" s="9"/>
      <c r="K99" s="9"/>
      <c r="L99" s="9"/>
      <c r="M99" s="69">
        <v>30</v>
      </c>
      <c r="N99" s="9"/>
      <c r="O99" s="9"/>
      <c r="P99" s="20" t="s">
        <v>523</v>
      </c>
      <c r="Q99" s="20" t="s">
        <v>1241</v>
      </c>
      <c r="R99" s="109">
        <v>190.16</v>
      </c>
      <c r="S99" s="130">
        <v>5704.8</v>
      </c>
    </row>
    <row r="100" spans="1:19" x14ac:dyDescent="0.2">
      <c r="A100" s="189" t="s">
        <v>1664</v>
      </c>
      <c r="B100" s="83" t="s">
        <v>1073</v>
      </c>
      <c r="C100" s="20" t="s">
        <v>735</v>
      </c>
      <c r="D100" s="9"/>
      <c r="E100" s="9"/>
      <c r="F100" s="9"/>
      <c r="G100" s="9"/>
      <c r="H100" s="9"/>
      <c r="I100" s="9"/>
      <c r="J100" s="9"/>
      <c r="K100" s="9"/>
      <c r="L100" s="9"/>
      <c r="M100" s="69">
        <v>50</v>
      </c>
      <c r="N100" s="9"/>
      <c r="O100" s="9"/>
      <c r="P100" s="20" t="s">
        <v>523</v>
      </c>
      <c r="Q100" s="20" t="s">
        <v>1241</v>
      </c>
      <c r="R100" s="109">
        <v>401</v>
      </c>
      <c r="S100" s="130">
        <v>20050</v>
      </c>
    </row>
    <row r="101" spans="1:19" x14ac:dyDescent="0.2">
      <c r="A101" s="189" t="s">
        <v>1664</v>
      </c>
      <c r="B101" s="83" t="s">
        <v>1074</v>
      </c>
      <c r="C101" s="20" t="s">
        <v>735</v>
      </c>
      <c r="D101" s="9"/>
      <c r="E101" s="9"/>
      <c r="F101" s="9"/>
      <c r="G101" s="9"/>
      <c r="H101" s="9"/>
      <c r="I101" s="9"/>
      <c r="J101" s="9"/>
      <c r="K101" s="9"/>
      <c r="L101" s="9"/>
      <c r="M101" s="69">
        <v>40</v>
      </c>
      <c r="N101" s="9"/>
      <c r="O101" s="9"/>
      <c r="P101" s="20" t="s">
        <v>523</v>
      </c>
      <c r="Q101" s="20" t="s">
        <v>1241</v>
      </c>
      <c r="R101" s="109">
        <v>0.91</v>
      </c>
      <c r="S101" s="130">
        <v>36.4</v>
      </c>
    </row>
    <row r="102" spans="1:19" x14ac:dyDescent="0.2">
      <c r="A102" s="189" t="s">
        <v>1664</v>
      </c>
      <c r="B102" s="83" t="s">
        <v>1075</v>
      </c>
      <c r="C102" s="20" t="s">
        <v>735</v>
      </c>
      <c r="D102" s="9"/>
      <c r="E102" s="9"/>
      <c r="F102" s="9"/>
      <c r="G102" s="9"/>
      <c r="H102" s="9"/>
      <c r="I102" s="9"/>
      <c r="J102" s="9"/>
      <c r="K102" s="9"/>
      <c r="L102" s="9"/>
      <c r="M102" s="69">
        <v>10</v>
      </c>
      <c r="N102" s="9"/>
      <c r="O102" s="9"/>
      <c r="P102" s="20" t="s">
        <v>523</v>
      </c>
      <c r="Q102" s="20" t="s">
        <v>1241</v>
      </c>
      <c r="R102" s="109">
        <v>18.760000000000002</v>
      </c>
      <c r="S102" s="130">
        <v>187.60000000000002</v>
      </c>
    </row>
    <row r="103" spans="1:19" x14ac:dyDescent="0.2">
      <c r="A103" s="189" t="s">
        <v>1664</v>
      </c>
      <c r="B103" s="83" t="s">
        <v>1076</v>
      </c>
      <c r="C103" s="20" t="s">
        <v>735</v>
      </c>
      <c r="D103" s="9"/>
      <c r="E103" s="9"/>
      <c r="F103" s="9"/>
      <c r="G103" s="9"/>
      <c r="H103" s="9"/>
      <c r="I103" s="9"/>
      <c r="J103" s="9"/>
      <c r="K103" s="9"/>
      <c r="L103" s="9"/>
      <c r="M103" s="69">
        <v>10</v>
      </c>
      <c r="N103" s="9"/>
      <c r="O103" s="9"/>
      <c r="P103" s="20" t="s">
        <v>523</v>
      </c>
      <c r="Q103" s="20" t="s">
        <v>1241</v>
      </c>
      <c r="R103" s="109">
        <v>14.57</v>
      </c>
      <c r="S103" s="130">
        <v>145.69999999999999</v>
      </c>
    </row>
    <row r="104" spans="1:19" x14ac:dyDescent="0.2">
      <c r="A104" s="189" t="s">
        <v>1664</v>
      </c>
      <c r="B104" s="83" t="s">
        <v>1077</v>
      </c>
      <c r="C104" s="20" t="s">
        <v>735</v>
      </c>
      <c r="D104" s="9"/>
      <c r="E104" s="9"/>
      <c r="F104" s="9"/>
      <c r="G104" s="9"/>
      <c r="H104" s="9"/>
      <c r="I104" s="9"/>
      <c r="J104" s="9"/>
      <c r="K104" s="9"/>
      <c r="L104" s="9"/>
      <c r="M104" s="69">
        <v>30</v>
      </c>
      <c r="N104" s="9"/>
      <c r="O104" s="9"/>
      <c r="P104" s="20" t="s">
        <v>523</v>
      </c>
      <c r="Q104" s="20" t="s">
        <v>1241</v>
      </c>
      <c r="R104" s="109">
        <v>59.65</v>
      </c>
      <c r="S104" s="130">
        <v>1789.5</v>
      </c>
    </row>
    <row r="105" spans="1:19" x14ac:dyDescent="0.2">
      <c r="A105" s="189" t="s">
        <v>1664</v>
      </c>
      <c r="B105" s="83" t="s">
        <v>1078</v>
      </c>
      <c r="C105" s="20" t="s">
        <v>735</v>
      </c>
      <c r="D105" s="9"/>
      <c r="E105" s="9"/>
      <c r="F105" s="9"/>
      <c r="G105" s="9"/>
      <c r="H105" s="9"/>
      <c r="I105" s="9"/>
      <c r="J105" s="9"/>
      <c r="K105" s="9"/>
      <c r="L105" s="9"/>
      <c r="M105" s="69">
        <v>30</v>
      </c>
      <c r="N105" s="9"/>
      <c r="O105" s="9"/>
      <c r="P105" s="20" t="s">
        <v>523</v>
      </c>
      <c r="Q105" s="20" t="s">
        <v>1241</v>
      </c>
      <c r="R105" s="109">
        <v>41.57</v>
      </c>
      <c r="S105" s="130">
        <v>1247.0999999999999</v>
      </c>
    </row>
    <row r="106" spans="1:19" x14ac:dyDescent="0.2">
      <c r="A106" s="189" t="s">
        <v>1664</v>
      </c>
      <c r="B106" s="83" t="s">
        <v>1079</v>
      </c>
      <c r="C106" s="20" t="s">
        <v>735</v>
      </c>
      <c r="D106" s="9"/>
      <c r="E106" s="9"/>
      <c r="F106" s="9"/>
      <c r="G106" s="9"/>
      <c r="H106" s="9"/>
      <c r="I106" s="9"/>
      <c r="J106" s="9"/>
      <c r="K106" s="9"/>
      <c r="L106" s="9"/>
      <c r="M106" s="69">
        <v>20</v>
      </c>
      <c r="N106" s="9"/>
      <c r="O106" s="9"/>
      <c r="P106" s="20" t="s">
        <v>523</v>
      </c>
      <c r="Q106" s="20" t="s">
        <v>1241</v>
      </c>
      <c r="R106" s="109">
        <v>10.01</v>
      </c>
      <c r="S106" s="130">
        <v>200.2</v>
      </c>
    </row>
    <row r="107" spans="1:19" x14ac:dyDescent="0.2">
      <c r="A107" s="189" t="s">
        <v>1664</v>
      </c>
      <c r="B107" s="83" t="s">
        <v>1080</v>
      </c>
      <c r="C107" s="20" t="s">
        <v>735</v>
      </c>
      <c r="D107" s="9"/>
      <c r="E107" s="9"/>
      <c r="F107" s="9"/>
      <c r="G107" s="9"/>
      <c r="H107" s="9"/>
      <c r="I107" s="9"/>
      <c r="J107" s="9"/>
      <c r="K107" s="9"/>
      <c r="L107" s="9"/>
      <c r="M107" s="69">
        <v>15</v>
      </c>
      <c r="N107" s="9"/>
      <c r="O107" s="9"/>
      <c r="P107" s="20" t="s">
        <v>523</v>
      </c>
      <c r="Q107" s="20" t="s">
        <v>1241</v>
      </c>
      <c r="R107" s="109">
        <v>5.18</v>
      </c>
      <c r="S107" s="130">
        <v>77.699999999999989</v>
      </c>
    </row>
    <row r="108" spans="1:19" x14ac:dyDescent="0.2">
      <c r="A108" s="189" t="s">
        <v>1664</v>
      </c>
      <c r="B108" s="83" t="s">
        <v>1081</v>
      </c>
      <c r="C108" s="20" t="s">
        <v>735</v>
      </c>
      <c r="D108" s="9"/>
      <c r="E108" s="9"/>
      <c r="F108" s="9"/>
      <c r="G108" s="9"/>
      <c r="H108" s="9"/>
      <c r="I108" s="9"/>
      <c r="J108" s="9"/>
      <c r="K108" s="9"/>
      <c r="L108" s="9"/>
      <c r="M108" s="69">
        <v>6</v>
      </c>
      <c r="N108" s="9"/>
      <c r="O108" s="9"/>
      <c r="P108" s="20" t="s">
        <v>523</v>
      </c>
      <c r="Q108" s="20" t="s">
        <v>1241</v>
      </c>
      <c r="R108" s="109">
        <v>10.51</v>
      </c>
      <c r="S108" s="130">
        <v>63.06</v>
      </c>
    </row>
    <row r="109" spans="1:19" x14ac:dyDescent="0.2">
      <c r="A109" s="189" t="s">
        <v>1664</v>
      </c>
      <c r="B109" s="83" t="s">
        <v>1082</v>
      </c>
      <c r="C109" s="20" t="s">
        <v>735</v>
      </c>
      <c r="D109" s="9"/>
      <c r="E109" s="9"/>
      <c r="F109" s="9"/>
      <c r="G109" s="9"/>
      <c r="H109" s="9"/>
      <c r="I109" s="9"/>
      <c r="J109" s="9"/>
      <c r="K109" s="9"/>
      <c r="L109" s="9"/>
      <c r="M109" s="69">
        <v>6</v>
      </c>
      <c r="N109" s="9"/>
      <c r="O109" s="9"/>
      <c r="P109" s="20" t="s">
        <v>523</v>
      </c>
      <c r="Q109" s="20" t="s">
        <v>1241</v>
      </c>
      <c r="R109" s="109">
        <v>10.27</v>
      </c>
      <c r="S109" s="130">
        <v>61.62</v>
      </c>
    </row>
    <row r="110" spans="1:19" x14ac:dyDescent="0.2">
      <c r="A110" s="189" t="s">
        <v>1664</v>
      </c>
      <c r="B110" s="83" t="s">
        <v>1083</v>
      </c>
      <c r="C110" s="20" t="s">
        <v>735</v>
      </c>
      <c r="D110" s="9"/>
      <c r="E110" s="9"/>
      <c r="F110" s="9"/>
      <c r="G110" s="9"/>
      <c r="H110" s="9"/>
      <c r="I110" s="9"/>
      <c r="J110" s="9"/>
      <c r="K110" s="9"/>
      <c r="L110" s="9"/>
      <c r="M110" s="69">
        <v>6</v>
      </c>
      <c r="N110" s="9"/>
      <c r="O110" s="9"/>
      <c r="P110" s="20" t="s">
        <v>523</v>
      </c>
      <c r="Q110" s="20" t="s">
        <v>1241</v>
      </c>
      <c r="R110" s="109">
        <v>68.33</v>
      </c>
      <c r="S110" s="130">
        <v>409.98</v>
      </c>
    </row>
    <row r="111" spans="1:19" x14ac:dyDescent="0.2">
      <c r="A111" s="189" t="s">
        <v>1664</v>
      </c>
      <c r="B111" s="83" t="s">
        <v>1084</v>
      </c>
      <c r="C111" s="20" t="s">
        <v>735</v>
      </c>
      <c r="D111" s="9"/>
      <c r="E111" s="9"/>
      <c r="F111" s="9"/>
      <c r="G111" s="9"/>
      <c r="H111" s="9"/>
      <c r="I111" s="9"/>
      <c r="J111" s="9"/>
      <c r="K111" s="9"/>
      <c r="L111" s="9"/>
      <c r="M111" s="69">
        <v>10</v>
      </c>
      <c r="N111" s="9"/>
      <c r="O111" s="9"/>
      <c r="P111" s="20" t="s">
        <v>523</v>
      </c>
      <c r="Q111" s="20" t="s">
        <v>1241</v>
      </c>
      <c r="R111" s="109">
        <v>8.43</v>
      </c>
      <c r="S111" s="130">
        <v>84.3</v>
      </c>
    </row>
    <row r="112" spans="1:19" x14ac:dyDescent="0.2">
      <c r="A112" s="189" t="s">
        <v>1664</v>
      </c>
      <c r="B112" s="83" t="s">
        <v>1085</v>
      </c>
      <c r="C112" s="20" t="s">
        <v>735</v>
      </c>
      <c r="D112" s="9"/>
      <c r="E112" s="9"/>
      <c r="F112" s="9"/>
      <c r="G112" s="9"/>
      <c r="H112" s="9"/>
      <c r="I112" s="9"/>
      <c r="J112" s="9"/>
      <c r="K112" s="9"/>
      <c r="L112" s="9"/>
      <c r="M112" s="69">
        <v>12</v>
      </c>
      <c r="N112" s="9"/>
      <c r="O112" s="9"/>
      <c r="P112" s="20" t="s">
        <v>523</v>
      </c>
      <c r="Q112" s="20" t="s">
        <v>1241</v>
      </c>
      <c r="R112" s="109">
        <v>86.2</v>
      </c>
      <c r="S112" s="130">
        <v>1034.4000000000001</v>
      </c>
    </row>
    <row r="113" spans="1:19" x14ac:dyDescent="0.2">
      <c r="A113" s="189" t="s">
        <v>1664</v>
      </c>
      <c r="B113" s="83" t="s">
        <v>1086</v>
      </c>
      <c r="C113" s="20" t="s">
        <v>735</v>
      </c>
      <c r="D113" s="9"/>
      <c r="E113" s="9"/>
      <c r="F113" s="9"/>
      <c r="G113" s="9"/>
      <c r="H113" s="9"/>
      <c r="I113" s="9"/>
      <c r="J113" s="9"/>
      <c r="K113" s="9"/>
      <c r="L113" s="9"/>
      <c r="M113" s="69">
        <v>12</v>
      </c>
      <c r="N113" s="9"/>
      <c r="O113" s="9"/>
      <c r="P113" s="20" t="s">
        <v>523</v>
      </c>
      <c r="Q113" s="20" t="s">
        <v>1241</v>
      </c>
      <c r="R113" s="109">
        <v>4.25</v>
      </c>
      <c r="S113" s="130">
        <v>51</v>
      </c>
    </row>
    <row r="114" spans="1:19" ht="15.75" x14ac:dyDescent="0.2">
      <c r="A114" s="189" t="s">
        <v>1664</v>
      </c>
      <c r="B114" s="83" t="s">
        <v>1144</v>
      </c>
      <c r="C114" s="20" t="s">
        <v>735</v>
      </c>
      <c r="D114" s="9"/>
      <c r="E114" s="9"/>
      <c r="F114" s="9"/>
      <c r="G114" s="9"/>
      <c r="H114" s="9"/>
      <c r="I114" s="9"/>
      <c r="J114" s="9"/>
      <c r="K114" s="9"/>
      <c r="L114" s="9"/>
      <c r="M114" s="69">
        <v>8</v>
      </c>
      <c r="N114" s="9"/>
      <c r="O114" s="9"/>
      <c r="P114" s="20" t="s">
        <v>523</v>
      </c>
      <c r="Q114" s="20" t="s">
        <v>1241</v>
      </c>
      <c r="R114" s="109">
        <v>53.21</v>
      </c>
      <c r="S114" s="130">
        <v>425.68</v>
      </c>
    </row>
    <row r="115" spans="1:19" ht="15.75" x14ac:dyDescent="0.2">
      <c r="A115" s="189" t="s">
        <v>1664</v>
      </c>
      <c r="B115" s="83" t="s">
        <v>1145</v>
      </c>
      <c r="C115" s="20" t="s">
        <v>735</v>
      </c>
      <c r="D115" s="9"/>
      <c r="E115" s="9"/>
      <c r="F115" s="9"/>
      <c r="G115" s="9"/>
      <c r="H115" s="9"/>
      <c r="I115" s="9"/>
      <c r="J115" s="9"/>
      <c r="K115" s="9"/>
      <c r="L115" s="9"/>
      <c r="M115" s="69">
        <v>10</v>
      </c>
      <c r="N115" s="9"/>
      <c r="O115" s="9"/>
      <c r="P115" s="20" t="s">
        <v>523</v>
      </c>
      <c r="Q115" s="20" t="s">
        <v>1241</v>
      </c>
      <c r="R115" s="109">
        <v>94.99</v>
      </c>
      <c r="S115" s="130">
        <v>949.9</v>
      </c>
    </row>
    <row r="116" spans="1:19" ht="15.75" x14ac:dyDescent="0.2">
      <c r="A116" s="189" t="s">
        <v>1664</v>
      </c>
      <c r="B116" s="83" t="s">
        <v>1146</v>
      </c>
      <c r="C116" s="20" t="s">
        <v>735</v>
      </c>
      <c r="D116" s="9"/>
      <c r="E116" s="9"/>
      <c r="F116" s="9"/>
      <c r="G116" s="9"/>
      <c r="H116" s="9"/>
      <c r="I116" s="9"/>
      <c r="J116" s="9"/>
      <c r="K116" s="9"/>
      <c r="L116" s="9"/>
      <c r="M116" s="69">
        <v>10</v>
      </c>
      <c r="N116" s="9"/>
      <c r="O116" s="9"/>
      <c r="P116" s="20" t="s">
        <v>523</v>
      </c>
      <c r="Q116" s="20" t="s">
        <v>1241</v>
      </c>
      <c r="R116" s="109">
        <v>35.39</v>
      </c>
      <c r="S116" s="130">
        <v>353.9</v>
      </c>
    </row>
    <row r="117" spans="1:19" ht="15.75" x14ac:dyDescent="0.2">
      <c r="A117" s="189" t="s">
        <v>1664</v>
      </c>
      <c r="B117" s="83" t="s">
        <v>1147</v>
      </c>
      <c r="C117" s="20" t="s">
        <v>735</v>
      </c>
      <c r="D117" s="9"/>
      <c r="E117" s="9"/>
      <c r="F117" s="9"/>
      <c r="G117" s="9"/>
      <c r="H117" s="9"/>
      <c r="I117" s="9"/>
      <c r="J117" s="9"/>
      <c r="K117" s="9"/>
      <c r="L117" s="9"/>
      <c r="M117" s="69">
        <v>7</v>
      </c>
      <c r="N117" s="9"/>
      <c r="O117" s="9"/>
      <c r="P117" s="20" t="s">
        <v>523</v>
      </c>
      <c r="Q117" s="20" t="s">
        <v>1241</v>
      </c>
      <c r="R117" s="109">
        <v>25.07</v>
      </c>
      <c r="S117" s="130">
        <v>175.49</v>
      </c>
    </row>
    <row r="118" spans="1:19" ht="15.75" x14ac:dyDescent="0.2">
      <c r="A118" s="189" t="s">
        <v>1664</v>
      </c>
      <c r="B118" s="83" t="s">
        <v>1148</v>
      </c>
      <c r="C118" s="20" t="s">
        <v>735</v>
      </c>
      <c r="D118" s="9"/>
      <c r="E118" s="9"/>
      <c r="F118" s="9"/>
      <c r="G118" s="9"/>
      <c r="H118" s="9"/>
      <c r="I118" s="9"/>
      <c r="J118" s="9"/>
      <c r="K118" s="9"/>
      <c r="L118" s="9"/>
      <c r="M118" s="69">
        <v>6</v>
      </c>
      <c r="N118" s="9"/>
      <c r="O118" s="9"/>
      <c r="P118" s="20" t="s">
        <v>523</v>
      </c>
      <c r="Q118" s="20" t="s">
        <v>1241</v>
      </c>
      <c r="R118" s="109">
        <v>62.78</v>
      </c>
      <c r="S118" s="130">
        <v>376.68</v>
      </c>
    </row>
    <row r="119" spans="1:19" ht="15.75" x14ac:dyDescent="0.2">
      <c r="A119" s="189" t="s">
        <v>1664</v>
      </c>
      <c r="B119" s="83" t="s">
        <v>1149</v>
      </c>
      <c r="C119" s="20" t="s">
        <v>735</v>
      </c>
      <c r="D119" s="9"/>
      <c r="E119" s="9"/>
      <c r="F119" s="9"/>
      <c r="G119" s="9"/>
      <c r="H119" s="9"/>
      <c r="I119" s="9"/>
      <c r="J119" s="9"/>
      <c r="K119" s="9"/>
      <c r="L119" s="9"/>
      <c r="M119" s="69">
        <v>25</v>
      </c>
      <c r="N119" s="9"/>
      <c r="O119" s="9"/>
      <c r="P119" s="20" t="s">
        <v>523</v>
      </c>
      <c r="Q119" s="20" t="s">
        <v>1241</v>
      </c>
      <c r="R119" s="109">
        <v>20.97</v>
      </c>
      <c r="S119" s="130">
        <v>524.25</v>
      </c>
    </row>
    <row r="120" spans="1:19" x14ac:dyDescent="0.2">
      <c r="A120" s="189" t="s">
        <v>1664</v>
      </c>
      <c r="B120" s="83" t="s">
        <v>1087</v>
      </c>
      <c r="C120" s="20" t="s">
        <v>735</v>
      </c>
      <c r="D120" s="9"/>
      <c r="E120" s="9"/>
      <c r="F120" s="9"/>
      <c r="G120" s="9"/>
      <c r="H120" s="9"/>
      <c r="I120" s="9"/>
      <c r="J120" s="9"/>
      <c r="K120" s="9"/>
      <c r="L120" s="9"/>
      <c r="M120" s="69">
        <v>12</v>
      </c>
      <c r="N120" s="9"/>
      <c r="O120" s="9"/>
      <c r="P120" s="20" t="s">
        <v>523</v>
      </c>
      <c r="Q120" s="20" t="s">
        <v>1241</v>
      </c>
      <c r="R120" s="109">
        <v>2.25</v>
      </c>
      <c r="S120" s="130">
        <v>27</v>
      </c>
    </row>
    <row r="121" spans="1:19" ht="15.75" x14ac:dyDescent="0.2">
      <c r="A121" s="189" t="s">
        <v>1664</v>
      </c>
      <c r="B121" s="83" t="s">
        <v>1150</v>
      </c>
      <c r="C121" s="20" t="s">
        <v>735</v>
      </c>
      <c r="D121" s="9"/>
      <c r="E121" s="9"/>
      <c r="F121" s="9"/>
      <c r="G121" s="9"/>
      <c r="H121" s="9"/>
      <c r="I121" s="9"/>
      <c r="J121" s="9"/>
      <c r="K121" s="9"/>
      <c r="L121" s="9"/>
      <c r="M121" s="69">
        <v>12</v>
      </c>
      <c r="N121" s="9"/>
      <c r="O121" s="9"/>
      <c r="P121" s="20" t="s">
        <v>523</v>
      </c>
      <c r="Q121" s="20" t="s">
        <v>1241</v>
      </c>
      <c r="R121" s="109">
        <v>2.25</v>
      </c>
      <c r="S121" s="130">
        <v>27</v>
      </c>
    </row>
    <row r="122" spans="1:19" x14ac:dyDescent="0.2">
      <c r="A122" s="189" t="s">
        <v>1664</v>
      </c>
      <c r="B122" s="83" t="s">
        <v>1088</v>
      </c>
      <c r="C122" s="20" t="s">
        <v>735</v>
      </c>
      <c r="D122" s="9"/>
      <c r="E122" s="9"/>
      <c r="F122" s="9"/>
      <c r="G122" s="9"/>
      <c r="H122" s="9"/>
      <c r="I122" s="9"/>
      <c r="J122" s="9"/>
      <c r="K122" s="9"/>
      <c r="L122" s="9"/>
      <c r="M122" s="69">
        <v>8</v>
      </c>
      <c r="N122" s="9"/>
      <c r="O122" s="9"/>
      <c r="P122" s="20" t="s">
        <v>523</v>
      </c>
      <c r="Q122" s="20" t="s">
        <v>1241</v>
      </c>
      <c r="R122" s="109">
        <v>9.19</v>
      </c>
      <c r="S122" s="130">
        <v>73.52</v>
      </c>
    </row>
    <row r="123" spans="1:19" x14ac:dyDescent="0.2">
      <c r="A123" s="189" t="s">
        <v>1664</v>
      </c>
      <c r="B123" s="83" t="s">
        <v>1089</v>
      </c>
      <c r="C123" s="20" t="s">
        <v>735</v>
      </c>
      <c r="D123" s="9"/>
      <c r="E123" s="9"/>
      <c r="F123" s="9"/>
      <c r="G123" s="9"/>
      <c r="H123" s="9"/>
      <c r="I123" s="9"/>
      <c r="J123" s="9"/>
      <c r="K123" s="9"/>
      <c r="L123" s="9"/>
      <c r="M123" s="69">
        <v>15</v>
      </c>
      <c r="N123" s="9"/>
      <c r="O123" s="9"/>
      <c r="P123" s="20" t="s">
        <v>523</v>
      </c>
      <c r="Q123" s="20" t="s">
        <v>1241</v>
      </c>
      <c r="R123" s="109">
        <v>18.63</v>
      </c>
      <c r="S123" s="130">
        <v>279.45</v>
      </c>
    </row>
    <row r="124" spans="1:19" ht="15.75" x14ac:dyDescent="0.2">
      <c r="A124" s="189" t="s">
        <v>1664</v>
      </c>
      <c r="B124" s="83" t="s">
        <v>1151</v>
      </c>
      <c r="C124" s="20" t="s">
        <v>735</v>
      </c>
      <c r="D124" s="9"/>
      <c r="E124" s="9"/>
      <c r="F124" s="9"/>
      <c r="G124" s="9"/>
      <c r="H124" s="9"/>
      <c r="I124" s="9"/>
      <c r="J124" s="9"/>
      <c r="K124" s="9"/>
      <c r="L124" s="9"/>
      <c r="M124" s="69">
        <v>10</v>
      </c>
      <c r="N124" s="9"/>
      <c r="O124" s="9"/>
      <c r="P124" s="20" t="s">
        <v>523</v>
      </c>
      <c r="Q124" s="20" t="s">
        <v>1241</v>
      </c>
      <c r="R124" s="109">
        <v>150.47999999999999</v>
      </c>
      <c r="S124" s="130">
        <v>1504.8</v>
      </c>
    </row>
    <row r="125" spans="1:19" ht="15.75" x14ac:dyDescent="0.2">
      <c r="A125" s="189" t="s">
        <v>1664</v>
      </c>
      <c r="B125" s="83" t="s">
        <v>1152</v>
      </c>
      <c r="C125" s="20" t="s">
        <v>735</v>
      </c>
      <c r="D125" s="9"/>
      <c r="E125" s="9"/>
      <c r="F125" s="9"/>
      <c r="G125" s="9"/>
      <c r="H125" s="9"/>
      <c r="I125" s="9"/>
      <c r="J125" s="9"/>
      <c r="K125" s="9"/>
      <c r="L125" s="9"/>
      <c r="M125" s="69">
        <v>10</v>
      </c>
      <c r="N125" s="9"/>
      <c r="O125" s="9"/>
      <c r="P125" s="20" t="s">
        <v>523</v>
      </c>
      <c r="Q125" s="20" t="s">
        <v>1241</v>
      </c>
      <c r="R125" s="109">
        <v>14.39</v>
      </c>
      <c r="S125" s="130">
        <v>143.9</v>
      </c>
    </row>
    <row r="126" spans="1:19" ht="15.75" x14ac:dyDescent="0.2">
      <c r="A126" s="189" t="s">
        <v>1664</v>
      </c>
      <c r="B126" s="83" t="s">
        <v>1153</v>
      </c>
      <c r="C126" s="20" t="s">
        <v>735</v>
      </c>
      <c r="D126" s="9"/>
      <c r="E126" s="9"/>
      <c r="F126" s="9"/>
      <c r="G126" s="9"/>
      <c r="H126" s="9"/>
      <c r="I126" s="9"/>
      <c r="J126" s="9"/>
      <c r="K126" s="9"/>
      <c r="L126" s="9"/>
      <c r="M126" s="69">
        <v>40</v>
      </c>
      <c r="N126" s="9"/>
      <c r="O126" s="9"/>
      <c r="P126" s="20" t="s">
        <v>523</v>
      </c>
      <c r="Q126" s="20" t="s">
        <v>1241</v>
      </c>
      <c r="R126" s="109">
        <v>8.9499999999999993</v>
      </c>
      <c r="S126" s="130">
        <v>358</v>
      </c>
    </row>
    <row r="127" spans="1:19" ht="15.75" x14ac:dyDescent="0.2">
      <c r="A127" s="189" t="s">
        <v>1664</v>
      </c>
      <c r="B127" s="83" t="s">
        <v>1154</v>
      </c>
      <c r="C127" s="20" t="s">
        <v>735</v>
      </c>
      <c r="D127" s="9"/>
      <c r="E127" s="9"/>
      <c r="F127" s="9"/>
      <c r="G127" s="9"/>
      <c r="H127" s="9"/>
      <c r="I127" s="9"/>
      <c r="J127" s="9"/>
      <c r="K127" s="9"/>
      <c r="L127" s="9"/>
      <c r="M127" s="69">
        <v>20</v>
      </c>
      <c r="N127" s="9"/>
      <c r="O127" s="9"/>
      <c r="P127" s="20" t="s">
        <v>523</v>
      </c>
      <c r="Q127" s="20" t="s">
        <v>1241</v>
      </c>
      <c r="R127" s="109">
        <v>3.91</v>
      </c>
      <c r="S127" s="130">
        <v>78.2</v>
      </c>
    </row>
    <row r="128" spans="1:19" ht="15.75" x14ac:dyDescent="0.2">
      <c r="A128" s="189" t="s">
        <v>1664</v>
      </c>
      <c r="B128" s="83" t="s">
        <v>1155</v>
      </c>
      <c r="C128" s="20" t="s">
        <v>735</v>
      </c>
      <c r="D128" s="9"/>
      <c r="E128" s="9"/>
      <c r="F128" s="9"/>
      <c r="G128" s="9"/>
      <c r="H128" s="9"/>
      <c r="I128" s="9"/>
      <c r="J128" s="9"/>
      <c r="K128" s="9"/>
      <c r="L128" s="9"/>
      <c r="M128" s="69">
        <v>12</v>
      </c>
      <c r="N128" s="9"/>
      <c r="O128" s="9"/>
      <c r="P128" s="20" t="s">
        <v>523</v>
      </c>
      <c r="Q128" s="20" t="s">
        <v>1241</v>
      </c>
      <c r="R128" s="109">
        <v>58</v>
      </c>
      <c r="S128" s="130">
        <v>696</v>
      </c>
    </row>
    <row r="129" spans="1:19" ht="15.75" x14ac:dyDescent="0.2">
      <c r="A129" s="189" t="s">
        <v>1664</v>
      </c>
      <c r="B129" s="83" t="s">
        <v>1156</v>
      </c>
      <c r="C129" s="20" t="s">
        <v>735</v>
      </c>
      <c r="D129" s="9"/>
      <c r="E129" s="9"/>
      <c r="F129" s="9"/>
      <c r="G129" s="9"/>
      <c r="H129" s="9"/>
      <c r="I129" s="9"/>
      <c r="J129" s="9"/>
      <c r="K129" s="9"/>
      <c r="L129" s="9"/>
      <c r="M129" s="69">
        <v>8</v>
      </c>
      <c r="N129" s="9"/>
      <c r="O129" s="9"/>
      <c r="P129" s="20" t="s">
        <v>523</v>
      </c>
      <c r="Q129" s="20" t="s">
        <v>1241</v>
      </c>
      <c r="R129" s="109">
        <v>101.11</v>
      </c>
      <c r="S129" s="130">
        <v>808.88</v>
      </c>
    </row>
    <row r="130" spans="1:19" ht="15.75" x14ac:dyDescent="0.2">
      <c r="A130" s="189" t="s">
        <v>1664</v>
      </c>
      <c r="B130" s="83" t="s">
        <v>1157</v>
      </c>
      <c r="C130" s="20" t="s">
        <v>735</v>
      </c>
      <c r="D130" s="9"/>
      <c r="E130" s="9"/>
      <c r="F130" s="9"/>
      <c r="G130" s="9"/>
      <c r="H130" s="9"/>
      <c r="I130" s="9"/>
      <c r="J130" s="9"/>
      <c r="K130" s="9"/>
      <c r="L130" s="9"/>
      <c r="M130" s="69">
        <v>8</v>
      </c>
      <c r="N130" s="9"/>
      <c r="O130" s="9"/>
      <c r="P130" s="20" t="s">
        <v>523</v>
      </c>
      <c r="Q130" s="20" t="s">
        <v>1241</v>
      </c>
      <c r="R130" s="109">
        <v>41.16</v>
      </c>
      <c r="S130" s="130">
        <v>329.28</v>
      </c>
    </row>
    <row r="131" spans="1:19" x14ac:dyDescent="0.2">
      <c r="A131" s="189" t="s">
        <v>1664</v>
      </c>
      <c r="B131" s="83" t="s">
        <v>1090</v>
      </c>
      <c r="C131" s="20" t="s">
        <v>735</v>
      </c>
      <c r="D131" s="9"/>
      <c r="E131" s="9"/>
      <c r="F131" s="9"/>
      <c r="G131" s="9"/>
      <c r="H131" s="9"/>
      <c r="I131" s="9"/>
      <c r="J131" s="9"/>
      <c r="K131" s="9"/>
      <c r="L131" s="9"/>
      <c r="M131" s="69">
        <v>5</v>
      </c>
      <c r="N131" s="9"/>
      <c r="O131" s="9"/>
      <c r="P131" s="20" t="s">
        <v>523</v>
      </c>
      <c r="Q131" s="20" t="s">
        <v>1241</v>
      </c>
      <c r="R131" s="109">
        <v>50.99</v>
      </c>
      <c r="S131" s="130">
        <v>254.95000000000002</v>
      </c>
    </row>
    <row r="132" spans="1:19" ht="15.75" x14ac:dyDescent="0.2">
      <c r="A132" s="189" t="s">
        <v>1664</v>
      </c>
      <c r="B132" s="83" t="s">
        <v>1158</v>
      </c>
      <c r="C132" s="20" t="s">
        <v>735</v>
      </c>
      <c r="D132" s="9"/>
      <c r="E132" s="9"/>
      <c r="F132" s="9"/>
      <c r="G132" s="9"/>
      <c r="H132" s="9"/>
      <c r="I132" s="9"/>
      <c r="J132" s="9"/>
      <c r="K132" s="9"/>
      <c r="L132" s="9"/>
      <c r="M132" s="69">
        <v>30</v>
      </c>
      <c r="N132" s="9"/>
      <c r="O132" s="9"/>
      <c r="P132" s="20" t="s">
        <v>523</v>
      </c>
      <c r="Q132" s="20" t="s">
        <v>1241</v>
      </c>
      <c r="R132" s="109">
        <v>57.48</v>
      </c>
      <c r="S132" s="130">
        <v>1724.3999999999999</v>
      </c>
    </row>
    <row r="133" spans="1:19" x14ac:dyDescent="0.2">
      <c r="A133" s="189" t="s">
        <v>1664</v>
      </c>
      <c r="B133" s="83" t="s">
        <v>1091</v>
      </c>
      <c r="C133" s="20" t="s">
        <v>735</v>
      </c>
      <c r="D133" s="9"/>
      <c r="E133" s="9"/>
      <c r="F133" s="9"/>
      <c r="G133" s="9"/>
      <c r="H133" s="9"/>
      <c r="I133" s="9"/>
      <c r="J133" s="9"/>
      <c r="K133" s="9"/>
      <c r="L133" s="9"/>
      <c r="M133" s="69">
        <v>20</v>
      </c>
      <c r="N133" s="9"/>
      <c r="O133" s="9"/>
      <c r="P133" s="20" t="s">
        <v>523</v>
      </c>
      <c r="Q133" s="20" t="s">
        <v>1241</v>
      </c>
      <c r="R133" s="109">
        <v>24.85</v>
      </c>
      <c r="S133" s="130">
        <v>497</v>
      </c>
    </row>
    <row r="134" spans="1:19" ht="15.75" x14ac:dyDescent="0.2">
      <c r="A134" s="189" t="s">
        <v>1664</v>
      </c>
      <c r="B134" s="83" t="s">
        <v>1159</v>
      </c>
      <c r="C134" s="20" t="s">
        <v>735</v>
      </c>
      <c r="D134" s="9"/>
      <c r="E134" s="9"/>
      <c r="F134" s="9"/>
      <c r="G134" s="9"/>
      <c r="H134" s="9"/>
      <c r="I134" s="9"/>
      <c r="J134" s="9"/>
      <c r="K134" s="9"/>
      <c r="L134" s="9"/>
      <c r="M134" s="69">
        <v>20</v>
      </c>
      <c r="N134" s="9"/>
      <c r="O134" s="9"/>
      <c r="P134" s="20" t="s">
        <v>523</v>
      </c>
      <c r="Q134" s="20" t="s">
        <v>1241</v>
      </c>
      <c r="R134" s="109">
        <v>36.119999999999997</v>
      </c>
      <c r="S134" s="130">
        <v>722.4</v>
      </c>
    </row>
    <row r="135" spans="1:19" ht="15.75" x14ac:dyDescent="0.2">
      <c r="A135" s="189" t="s">
        <v>1664</v>
      </c>
      <c r="B135" s="83" t="s">
        <v>1160</v>
      </c>
      <c r="C135" s="20" t="s">
        <v>735</v>
      </c>
      <c r="D135" s="9"/>
      <c r="E135" s="9"/>
      <c r="F135" s="9"/>
      <c r="G135" s="9"/>
      <c r="H135" s="9"/>
      <c r="I135" s="9"/>
      <c r="J135" s="9"/>
      <c r="K135" s="9"/>
      <c r="L135" s="9"/>
      <c r="M135" s="69">
        <v>50</v>
      </c>
      <c r="N135" s="9"/>
      <c r="O135" s="9"/>
      <c r="P135" s="20" t="s">
        <v>523</v>
      </c>
      <c r="Q135" s="20" t="s">
        <v>1241</v>
      </c>
      <c r="R135" s="109">
        <v>50.29</v>
      </c>
      <c r="S135" s="130">
        <v>2514.5</v>
      </c>
    </row>
    <row r="136" spans="1:19" ht="15.75" x14ac:dyDescent="0.2">
      <c r="A136" s="189" t="s">
        <v>1664</v>
      </c>
      <c r="B136" s="83" t="s">
        <v>1161</v>
      </c>
      <c r="C136" s="20" t="s">
        <v>735</v>
      </c>
      <c r="D136" s="9"/>
      <c r="E136" s="9"/>
      <c r="F136" s="9"/>
      <c r="G136" s="9"/>
      <c r="H136" s="9"/>
      <c r="I136" s="9"/>
      <c r="J136" s="9"/>
      <c r="K136" s="9"/>
      <c r="L136" s="9"/>
      <c r="M136" s="69">
        <v>30</v>
      </c>
      <c r="N136" s="9"/>
      <c r="O136" s="9"/>
      <c r="P136" s="20" t="s">
        <v>523</v>
      </c>
      <c r="Q136" s="20" t="s">
        <v>1241</v>
      </c>
      <c r="R136" s="109">
        <v>54.58</v>
      </c>
      <c r="S136" s="130">
        <v>1637.3999999999999</v>
      </c>
    </row>
    <row r="137" spans="1:19" ht="15.75" x14ac:dyDescent="0.2">
      <c r="A137" s="189" t="s">
        <v>1664</v>
      </c>
      <c r="B137" s="83" t="s">
        <v>1162</v>
      </c>
      <c r="C137" s="20" t="s">
        <v>735</v>
      </c>
      <c r="D137" s="9"/>
      <c r="E137" s="9"/>
      <c r="F137" s="9"/>
      <c r="G137" s="9"/>
      <c r="H137" s="9"/>
      <c r="I137" s="9"/>
      <c r="J137" s="9"/>
      <c r="K137" s="9"/>
      <c r="L137" s="9"/>
      <c r="M137" s="69">
        <v>40</v>
      </c>
      <c r="N137" s="9"/>
      <c r="O137" s="9"/>
      <c r="P137" s="20" t="s">
        <v>523</v>
      </c>
      <c r="Q137" s="20" t="s">
        <v>1241</v>
      </c>
      <c r="R137" s="109">
        <v>54.58</v>
      </c>
      <c r="S137" s="130">
        <v>2183.1999999999998</v>
      </c>
    </row>
    <row r="138" spans="1:19" x14ac:dyDescent="0.2">
      <c r="A138" s="189" t="s">
        <v>1664</v>
      </c>
      <c r="B138" s="83" t="s">
        <v>1092</v>
      </c>
      <c r="C138" s="20" t="s">
        <v>735</v>
      </c>
      <c r="D138" s="9"/>
      <c r="E138" s="9"/>
      <c r="F138" s="9"/>
      <c r="G138" s="9"/>
      <c r="H138" s="9"/>
      <c r="I138" s="9"/>
      <c r="J138" s="9"/>
      <c r="K138" s="9"/>
      <c r="L138" s="9"/>
      <c r="M138" s="69">
        <v>20</v>
      </c>
      <c r="N138" s="9"/>
      <c r="O138" s="9"/>
      <c r="P138" s="20" t="s">
        <v>523</v>
      </c>
      <c r="Q138" s="20" t="s">
        <v>1241</v>
      </c>
      <c r="R138" s="109">
        <v>54.78</v>
      </c>
      <c r="S138" s="130">
        <v>1095.5999999999999</v>
      </c>
    </row>
    <row r="139" spans="1:19" x14ac:dyDescent="0.2">
      <c r="A139" s="189" t="s">
        <v>1664</v>
      </c>
      <c r="B139" s="83" t="s">
        <v>1093</v>
      </c>
      <c r="C139" s="20" t="s">
        <v>735</v>
      </c>
      <c r="D139" s="9"/>
      <c r="E139" s="9"/>
      <c r="F139" s="9"/>
      <c r="G139" s="9"/>
      <c r="H139" s="9"/>
      <c r="I139" s="9"/>
      <c r="J139" s="9"/>
      <c r="K139" s="9"/>
      <c r="L139" s="9"/>
      <c r="M139" s="69">
        <v>50</v>
      </c>
      <c r="N139" s="9"/>
      <c r="O139" s="9"/>
      <c r="P139" s="20" t="s">
        <v>523</v>
      </c>
      <c r="Q139" s="20" t="s">
        <v>1241</v>
      </c>
      <c r="R139" s="109">
        <v>117.99</v>
      </c>
      <c r="S139" s="130">
        <v>5899.5</v>
      </c>
    </row>
    <row r="140" spans="1:19" x14ac:dyDescent="0.2">
      <c r="A140" s="189" t="s">
        <v>1664</v>
      </c>
      <c r="B140" s="83" t="s">
        <v>1094</v>
      </c>
      <c r="C140" s="20" t="s">
        <v>735</v>
      </c>
      <c r="D140" s="9"/>
      <c r="E140" s="9"/>
      <c r="F140" s="9"/>
      <c r="G140" s="9"/>
      <c r="H140" s="9"/>
      <c r="I140" s="9"/>
      <c r="J140" s="9"/>
      <c r="K140" s="9"/>
      <c r="L140" s="9"/>
      <c r="M140" s="69">
        <v>20</v>
      </c>
      <c r="N140" s="9"/>
      <c r="O140" s="9"/>
      <c r="P140" s="20" t="s">
        <v>523</v>
      </c>
      <c r="Q140" s="20" t="s">
        <v>1241</v>
      </c>
      <c r="R140" s="109">
        <v>117.99</v>
      </c>
      <c r="S140" s="130">
        <v>2359.7999999999997</v>
      </c>
    </row>
    <row r="141" spans="1:19" x14ac:dyDescent="0.2">
      <c r="A141" s="189" t="s">
        <v>1664</v>
      </c>
      <c r="B141" s="83" t="s">
        <v>1095</v>
      </c>
      <c r="C141" s="20" t="s">
        <v>735</v>
      </c>
      <c r="D141" s="9"/>
      <c r="E141" s="9"/>
      <c r="F141" s="9"/>
      <c r="G141" s="9"/>
      <c r="H141" s="9"/>
      <c r="I141" s="9"/>
      <c r="J141" s="9"/>
      <c r="K141" s="9"/>
      <c r="L141" s="9"/>
      <c r="M141" s="69">
        <v>50</v>
      </c>
      <c r="N141" s="9"/>
      <c r="O141" s="9"/>
      <c r="P141" s="20" t="s">
        <v>523</v>
      </c>
      <c r="Q141" s="20" t="s">
        <v>1241</v>
      </c>
      <c r="R141" s="109">
        <v>117.99</v>
      </c>
      <c r="S141" s="130">
        <v>5899.5</v>
      </c>
    </row>
    <row r="142" spans="1:19" x14ac:dyDescent="0.2">
      <c r="A142" s="189" t="s">
        <v>1664</v>
      </c>
      <c r="B142" s="83" t="s">
        <v>1096</v>
      </c>
      <c r="C142" s="20" t="s">
        <v>735</v>
      </c>
      <c r="D142" s="9"/>
      <c r="E142" s="9"/>
      <c r="F142" s="9"/>
      <c r="G142" s="9"/>
      <c r="H142" s="9"/>
      <c r="I142" s="9"/>
      <c r="J142" s="9"/>
      <c r="K142" s="9"/>
      <c r="L142" s="9"/>
      <c r="M142" s="69">
        <v>25</v>
      </c>
      <c r="N142" s="9"/>
      <c r="O142" s="9"/>
      <c r="P142" s="20" t="s">
        <v>523</v>
      </c>
      <c r="Q142" s="20" t="s">
        <v>1241</v>
      </c>
      <c r="R142" s="109">
        <v>6.58</v>
      </c>
      <c r="S142" s="130">
        <v>164.5</v>
      </c>
    </row>
    <row r="143" spans="1:19" x14ac:dyDescent="0.2">
      <c r="A143" s="189" t="s">
        <v>1664</v>
      </c>
      <c r="B143" s="83" t="s">
        <v>1112</v>
      </c>
      <c r="C143" s="20" t="s">
        <v>735</v>
      </c>
      <c r="D143" s="9"/>
      <c r="E143" s="9"/>
      <c r="F143" s="9"/>
      <c r="G143" s="9"/>
      <c r="H143" s="9"/>
      <c r="I143" s="9"/>
      <c r="J143" s="9"/>
      <c r="K143" s="9"/>
      <c r="L143" s="9"/>
      <c r="M143" s="69">
        <v>15</v>
      </c>
      <c r="N143" s="9"/>
      <c r="O143" s="9"/>
      <c r="P143" s="20" t="s">
        <v>523</v>
      </c>
      <c r="Q143" s="20" t="s">
        <v>1241</v>
      </c>
      <c r="R143" s="109">
        <v>34.630000000000003</v>
      </c>
      <c r="S143" s="130">
        <v>519.45000000000005</v>
      </c>
    </row>
    <row r="144" spans="1:19" x14ac:dyDescent="0.2">
      <c r="A144" s="189" t="s">
        <v>1664</v>
      </c>
      <c r="B144" s="83" t="s">
        <v>1097</v>
      </c>
      <c r="C144" s="20" t="s">
        <v>735</v>
      </c>
      <c r="D144" s="9"/>
      <c r="E144" s="9"/>
      <c r="F144" s="9"/>
      <c r="G144" s="9"/>
      <c r="H144" s="9"/>
      <c r="I144" s="9"/>
      <c r="J144" s="9"/>
      <c r="K144" s="9"/>
      <c r="L144" s="9"/>
      <c r="M144" s="69">
        <v>30</v>
      </c>
      <c r="N144" s="9"/>
      <c r="O144" s="9"/>
      <c r="P144" s="20" t="s">
        <v>523</v>
      </c>
      <c r="Q144" s="20" t="s">
        <v>1241</v>
      </c>
      <c r="R144" s="109">
        <v>10.4</v>
      </c>
      <c r="S144" s="130">
        <v>312</v>
      </c>
    </row>
    <row r="145" spans="1:19" x14ac:dyDescent="0.2">
      <c r="A145" s="189" t="s">
        <v>1664</v>
      </c>
      <c r="B145" s="83" t="s">
        <v>1098</v>
      </c>
      <c r="C145" s="20" t="s">
        <v>735</v>
      </c>
      <c r="D145" s="9"/>
      <c r="E145" s="9"/>
      <c r="F145" s="9"/>
      <c r="G145" s="9"/>
      <c r="H145" s="9"/>
      <c r="I145" s="9"/>
      <c r="J145" s="9"/>
      <c r="K145" s="9"/>
      <c r="L145" s="9"/>
      <c r="M145" s="69">
        <v>200</v>
      </c>
      <c r="N145" s="9"/>
      <c r="O145" s="9"/>
      <c r="P145" s="20" t="s">
        <v>523</v>
      </c>
      <c r="Q145" s="20" t="s">
        <v>1241</v>
      </c>
      <c r="R145" s="109">
        <v>4.26</v>
      </c>
      <c r="S145" s="130">
        <v>852</v>
      </c>
    </row>
    <row r="146" spans="1:19" x14ac:dyDescent="0.2">
      <c r="A146" s="189" t="s">
        <v>1664</v>
      </c>
      <c r="B146" s="83" t="s">
        <v>1099</v>
      </c>
      <c r="C146" s="20" t="s">
        <v>735</v>
      </c>
      <c r="D146" s="9"/>
      <c r="E146" s="9"/>
      <c r="F146" s="9"/>
      <c r="G146" s="9"/>
      <c r="H146" s="9"/>
      <c r="I146" s="9"/>
      <c r="J146" s="9"/>
      <c r="K146" s="9"/>
      <c r="L146" s="9"/>
      <c r="M146" s="69">
        <v>50</v>
      </c>
      <c r="N146" s="9"/>
      <c r="O146" s="9"/>
      <c r="P146" s="20" t="s">
        <v>523</v>
      </c>
      <c r="Q146" s="20" t="s">
        <v>1241</v>
      </c>
      <c r="R146" s="109">
        <v>2</v>
      </c>
      <c r="S146" s="130">
        <v>100</v>
      </c>
    </row>
    <row r="147" spans="1:19" x14ac:dyDescent="0.2">
      <c r="A147" s="189" t="s">
        <v>1664</v>
      </c>
      <c r="B147" s="83" t="s">
        <v>1100</v>
      </c>
      <c r="C147" s="20" t="s">
        <v>735</v>
      </c>
      <c r="D147" s="9"/>
      <c r="E147" s="9"/>
      <c r="F147" s="9"/>
      <c r="G147" s="9"/>
      <c r="H147" s="9"/>
      <c r="I147" s="9"/>
      <c r="J147" s="9"/>
      <c r="K147" s="9"/>
      <c r="L147" s="9"/>
      <c r="M147" s="69">
        <v>20</v>
      </c>
      <c r="N147" s="9"/>
      <c r="O147" s="9"/>
      <c r="P147" s="20" t="s">
        <v>523</v>
      </c>
      <c r="Q147" s="20" t="s">
        <v>1241</v>
      </c>
      <c r="R147" s="109">
        <v>47.88</v>
      </c>
      <c r="S147" s="130">
        <v>957.6</v>
      </c>
    </row>
    <row r="148" spans="1:19" x14ac:dyDescent="0.2">
      <c r="A148" s="189" t="s">
        <v>1664</v>
      </c>
      <c r="B148" s="83" t="s">
        <v>1101</v>
      </c>
      <c r="C148" s="20" t="s">
        <v>735</v>
      </c>
      <c r="D148" s="9"/>
      <c r="E148" s="9"/>
      <c r="F148" s="9"/>
      <c r="G148" s="9"/>
      <c r="H148" s="9"/>
      <c r="I148" s="9"/>
      <c r="J148" s="9"/>
      <c r="K148" s="9"/>
      <c r="L148" s="9"/>
      <c r="M148" s="69">
        <v>8</v>
      </c>
      <c r="N148" s="9"/>
      <c r="O148" s="9"/>
      <c r="P148" s="20" t="s">
        <v>523</v>
      </c>
      <c r="Q148" s="20" t="s">
        <v>1241</v>
      </c>
      <c r="R148" s="109">
        <v>15.42</v>
      </c>
      <c r="S148" s="130">
        <v>123.36</v>
      </c>
    </row>
    <row r="149" spans="1:19" x14ac:dyDescent="0.2">
      <c r="A149" s="189" t="s">
        <v>1664</v>
      </c>
      <c r="B149" s="83" t="s">
        <v>1102</v>
      </c>
      <c r="C149" s="20" t="s">
        <v>735</v>
      </c>
      <c r="D149" s="9"/>
      <c r="E149" s="9"/>
      <c r="F149" s="9"/>
      <c r="G149" s="9"/>
      <c r="H149" s="9"/>
      <c r="I149" s="9"/>
      <c r="J149" s="9"/>
      <c r="K149" s="9"/>
      <c r="L149" s="9"/>
      <c r="M149" s="69">
        <v>70</v>
      </c>
      <c r="N149" s="9"/>
      <c r="O149" s="9"/>
      <c r="P149" s="20" t="s">
        <v>523</v>
      </c>
      <c r="Q149" s="20" t="s">
        <v>1241</v>
      </c>
      <c r="R149" s="109">
        <v>40.64</v>
      </c>
      <c r="S149" s="130">
        <v>2844.8</v>
      </c>
    </row>
    <row r="150" spans="1:19" x14ac:dyDescent="0.2">
      <c r="A150" s="189" t="s">
        <v>1664</v>
      </c>
      <c r="B150" s="83" t="s">
        <v>1103</v>
      </c>
      <c r="C150" s="20" t="s">
        <v>735</v>
      </c>
      <c r="D150" s="9"/>
      <c r="E150" s="9"/>
      <c r="F150" s="9"/>
      <c r="G150" s="9"/>
      <c r="H150" s="9"/>
      <c r="I150" s="9"/>
      <c r="J150" s="9"/>
      <c r="K150" s="9"/>
      <c r="L150" s="9"/>
      <c r="M150" s="69">
        <v>250</v>
      </c>
      <c r="N150" s="9"/>
      <c r="O150" s="9"/>
      <c r="P150" s="20" t="s">
        <v>523</v>
      </c>
      <c r="Q150" s="20" t="s">
        <v>1241</v>
      </c>
      <c r="R150" s="109">
        <v>19.690000000000001</v>
      </c>
      <c r="S150" s="130">
        <v>4922.5</v>
      </c>
    </row>
    <row r="151" spans="1:19" x14ac:dyDescent="0.2">
      <c r="A151" s="189" t="s">
        <v>1664</v>
      </c>
      <c r="B151" s="83" t="s">
        <v>1104</v>
      </c>
      <c r="C151" s="20" t="s">
        <v>735</v>
      </c>
      <c r="D151" s="9"/>
      <c r="E151" s="9"/>
      <c r="F151" s="9"/>
      <c r="G151" s="9"/>
      <c r="H151" s="9"/>
      <c r="I151" s="9"/>
      <c r="J151" s="9"/>
      <c r="K151" s="9"/>
      <c r="L151" s="9"/>
      <c r="M151" s="69">
        <v>20</v>
      </c>
      <c r="N151" s="9"/>
      <c r="O151" s="9"/>
      <c r="P151" s="20" t="s">
        <v>523</v>
      </c>
      <c r="Q151" s="20" t="s">
        <v>1241</v>
      </c>
      <c r="R151" s="109">
        <v>1.24</v>
      </c>
      <c r="S151" s="130">
        <v>24.8</v>
      </c>
    </row>
    <row r="152" spans="1:19" x14ac:dyDescent="0.2">
      <c r="A152" s="189" t="s">
        <v>1664</v>
      </c>
      <c r="B152" s="83" t="s">
        <v>1105</v>
      </c>
      <c r="C152" s="20" t="s">
        <v>735</v>
      </c>
      <c r="D152" s="9"/>
      <c r="E152" s="9"/>
      <c r="F152" s="9"/>
      <c r="G152" s="9"/>
      <c r="H152" s="9"/>
      <c r="I152" s="9"/>
      <c r="J152" s="9"/>
      <c r="K152" s="9"/>
      <c r="L152" s="9"/>
      <c r="M152" s="69">
        <v>20</v>
      </c>
      <c r="N152" s="9"/>
      <c r="O152" s="9"/>
      <c r="P152" s="20" t="s">
        <v>523</v>
      </c>
      <c r="Q152" s="20" t="s">
        <v>1241</v>
      </c>
      <c r="R152" s="109">
        <v>19.510000000000002</v>
      </c>
      <c r="S152" s="130">
        <v>390.20000000000005</v>
      </c>
    </row>
    <row r="153" spans="1:19" x14ac:dyDescent="0.2">
      <c r="A153" s="189" t="s">
        <v>1664</v>
      </c>
      <c r="B153" s="83" t="s">
        <v>1106</v>
      </c>
      <c r="C153" s="20" t="s">
        <v>735</v>
      </c>
      <c r="D153" s="9"/>
      <c r="E153" s="9"/>
      <c r="F153" s="9"/>
      <c r="G153" s="9"/>
      <c r="H153" s="9"/>
      <c r="I153" s="9"/>
      <c r="J153" s="9"/>
      <c r="K153" s="9"/>
      <c r="L153" s="9"/>
      <c r="M153" s="69">
        <v>20</v>
      </c>
      <c r="N153" s="9"/>
      <c r="O153" s="9"/>
      <c r="P153" s="20" t="s">
        <v>523</v>
      </c>
      <c r="Q153" s="20" t="s">
        <v>1241</v>
      </c>
      <c r="R153" s="109">
        <v>18.89</v>
      </c>
      <c r="S153" s="130">
        <v>377.8</v>
      </c>
    </row>
    <row r="154" spans="1:19" x14ac:dyDescent="0.2">
      <c r="A154" s="189" t="s">
        <v>1664</v>
      </c>
      <c r="B154" s="83" t="s">
        <v>1107</v>
      </c>
      <c r="C154" s="20" t="s">
        <v>735</v>
      </c>
      <c r="D154" s="9"/>
      <c r="E154" s="9"/>
      <c r="F154" s="9"/>
      <c r="G154" s="9"/>
      <c r="H154" s="9"/>
      <c r="I154" s="9"/>
      <c r="J154" s="9"/>
      <c r="K154" s="9"/>
      <c r="L154" s="9"/>
      <c r="M154" s="69">
        <v>12</v>
      </c>
      <c r="N154" s="9"/>
      <c r="O154" s="9"/>
      <c r="P154" s="20" t="s">
        <v>523</v>
      </c>
      <c r="Q154" s="20" t="s">
        <v>1241</v>
      </c>
      <c r="R154" s="109">
        <v>58.09</v>
      </c>
      <c r="S154" s="130">
        <v>697.08</v>
      </c>
    </row>
    <row r="155" spans="1:19" x14ac:dyDescent="0.2">
      <c r="A155" s="189" t="s">
        <v>1664</v>
      </c>
      <c r="B155" s="83" t="s">
        <v>1108</v>
      </c>
      <c r="C155" s="20" t="s">
        <v>735</v>
      </c>
      <c r="D155" s="9"/>
      <c r="E155" s="9"/>
      <c r="F155" s="9"/>
      <c r="G155" s="9"/>
      <c r="H155" s="9"/>
      <c r="I155" s="9"/>
      <c r="J155" s="9"/>
      <c r="K155" s="9"/>
      <c r="L155" s="9"/>
      <c r="M155" s="69">
        <v>50</v>
      </c>
      <c r="N155" s="9"/>
      <c r="O155" s="9"/>
      <c r="P155" s="20" t="s">
        <v>523</v>
      </c>
      <c r="Q155" s="20" t="s">
        <v>1241</v>
      </c>
      <c r="R155" s="109">
        <v>10.61</v>
      </c>
      <c r="S155" s="130">
        <v>530.5</v>
      </c>
    </row>
    <row r="156" spans="1:19" x14ac:dyDescent="0.2">
      <c r="A156" s="189" t="s">
        <v>1664</v>
      </c>
      <c r="B156" s="83" t="s">
        <v>1109</v>
      </c>
      <c r="C156" s="20" t="s">
        <v>735</v>
      </c>
      <c r="D156" s="9"/>
      <c r="E156" s="9"/>
      <c r="F156" s="9"/>
      <c r="G156" s="9"/>
      <c r="H156" s="9"/>
      <c r="I156" s="9"/>
      <c r="J156" s="9"/>
      <c r="K156" s="9"/>
      <c r="L156" s="9"/>
      <c r="M156" s="69">
        <v>20</v>
      </c>
      <c r="N156" s="9"/>
      <c r="O156" s="9"/>
      <c r="P156" s="20" t="s">
        <v>523</v>
      </c>
      <c r="Q156" s="20" t="s">
        <v>1241</v>
      </c>
      <c r="R156" s="109">
        <v>10.17</v>
      </c>
      <c r="S156" s="130">
        <v>203.4</v>
      </c>
    </row>
  </sheetData>
  <mergeCells count="5">
    <mergeCell ref="Q1:Q5"/>
    <mergeCell ref="R1:R5"/>
    <mergeCell ref="S1:S5"/>
    <mergeCell ref="A6:S6"/>
    <mergeCell ref="A8:S8"/>
  </mergeCell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10" sqref="A10:A11"/>
    </sheetView>
  </sheetViews>
  <sheetFormatPr defaultRowHeight="14.25" x14ac:dyDescent="0.2"/>
  <cols>
    <col min="1" max="1" width="14.875" customWidth="1"/>
    <col min="2" max="2" width="38.125" customWidth="1"/>
    <col min="4" max="4" width="14.625" customWidth="1"/>
    <col min="5" max="5" width="13.5" customWidth="1"/>
    <col min="12" max="12" width="13.75" customWidth="1"/>
    <col min="16" max="16" width="13.125" customWidth="1"/>
    <col min="17" max="17" width="10.375" customWidth="1"/>
    <col min="18" max="18" width="9.125" bestFit="1" customWidth="1"/>
    <col min="19" max="19" width="10" bestFit="1" customWidth="1"/>
  </cols>
  <sheetData>
    <row r="1" spans="1:19" ht="17.2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1213</v>
      </c>
      <c r="B8" s="206"/>
      <c r="C8" s="206"/>
      <c r="D8" s="206"/>
      <c r="E8" s="206"/>
      <c r="F8" s="206"/>
      <c r="G8" s="206"/>
      <c r="H8" s="206"/>
      <c r="I8" s="206"/>
      <c r="J8" s="206"/>
      <c r="K8" s="206"/>
      <c r="L8" s="206"/>
      <c r="M8" s="206"/>
      <c r="N8" s="206"/>
      <c r="O8" s="206"/>
      <c r="P8" s="206"/>
      <c r="Q8" s="206"/>
      <c r="R8" s="206"/>
      <c r="S8" s="206"/>
    </row>
    <row r="9" spans="1:19" ht="165.75" customHeight="1" x14ac:dyDescent="0.2">
      <c r="A9" s="213" t="s">
        <v>1665</v>
      </c>
      <c r="B9" s="31" t="s">
        <v>1214</v>
      </c>
      <c r="C9" s="20" t="s">
        <v>109</v>
      </c>
      <c r="D9" s="20"/>
      <c r="E9" s="20"/>
      <c r="F9" s="20"/>
      <c r="G9" s="20"/>
      <c r="H9" s="20"/>
      <c r="I9" s="20"/>
      <c r="J9" s="20"/>
      <c r="K9" s="20"/>
      <c r="L9" s="20"/>
      <c r="M9" s="20">
        <v>600</v>
      </c>
      <c r="N9" s="20"/>
      <c r="O9" s="20">
        <v>600</v>
      </c>
      <c r="P9" s="20" t="s">
        <v>523</v>
      </c>
      <c r="Q9" s="20" t="s">
        <v>1241</v>
      </c>
      <c r="R9" s="130">
        <v>25.28</v>
      </c>
      <c r="S9" s="109">
        <v>15169.89</v>
      </c>
    </row>
    <row r="10" spans="1:19" ht="165.75" customHeight="1" x14ac:dyDescent="0.2">
      <c r="A10" s="213" t="s">
        <v>1665</v>
      </c>
      <c r="B10" s="31" t="s">
        <v>1215</v>
      </c>
      <c r="C10" s="20" t="s">
        <v>109</v>
      </c>
      <c r="D10" s="9"/>
      <c r="E10" s="9"/>
      <c r="F10" s="9"/>
      <c r="G10" s="9"/>
      <c r="H10" s="9"/>
      <c r="I10" s="9"/>
      <c r="J10" s="9"/>
      <c r="K10" s="9"/>
      <c r="L10" s="9"/>
      <c r="M10" s="20">
        <v>60</v>
      </c>
      <c r="N10" s="9"/>
      <c r="O10" s="20">
        <v>60</v>
      </c>
      <c r="P10" s="20" t="s">
        <v>523</v>
      </c>
      <c r="Q10" s="20" t="s">
        <v>1241</v>
      </c>
      <c r="R10" s="130">
        <v>24.73</v>
      </c>
      <c r="S10" s="109">
        <v>1483.95</v>
      </c>
    </row>
    <row r="11" spans="1:19" ht="165.75" x14ac:dyDescent="0.2">
      <c r="A11" s="213" t="s">
        <v>1665</v>
      </c>
      <c r="B11" s="32" t="s">
        <v>1216</v>
      </c>
      <c r="C11" s="20" t="s">
        <v>109</v>
      </c>
      <c r="D11" s="9"/>
      <c r="E11" s="9"/>
      <c r="F11" s="9"/>
      <c r="G11" s="9"/>
      <c r="H11" s="9"/>
      <c r="I11" s="9"/>
      <c r="J11" s="9"/>
      <c r="K11" s="9"/>
      <c r="L11" s="9"/>
      <c r="M11" s="20">
        <v>12</v>
      </c>
      <c r="N11" s="9"/>
      <c r="O11" s="20">
        <v>12</v>
      </c>
      <c r="P11" s="20" t="s">
        <v>523</v>
      </c>
      <c r="Q11" s="20" t="s">
        <v>1241</v>
      </c>
      <c r="R11" s="130">
        <v>25</v>
      </c>
      <c r="S11" s="109">
        <v>300</v>
      </c>
    </row>
  </sheetData>
  <mergeCells count="5">
    <mergeCell ref="Q1:Q5"/>
    <mergeCell ref="R1:R5"/>
    <mergeCell ref="S1:S5"/>
    <mergeCell ref="A6:S6"/>
    <mergeCell ref="A8:S8"/>
  </mergeCell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O7" sqref="O7"/>
    </sheetView>
  </sheetViews>
  <sheetFormatPr defaultRowHeight="14.25" x14ac:dyDescent="0.2"/>
  <cols>
    <col min="1" max="1" width="15.25" style="216" customWidth="1"/>
    <col min="2" max="2" width="27" customWidth="1"/>
    <col min="3" max="3" width="8" customWidth="1"/>
    <col min="4" max="4" width="16.625" customWidth="1"/>
    <col min="5" max="5" width="12.375" customWidth="1"/>
    <col min="12" max="12" width="16.5" customWidth="1"/>
    <col min="15" max="15" width="12.25" customWidth="1"/>
    <col min="16" max="16" width="11.875" customWidth="1"/>
    <col min="17" max="17" width="10.75" customWidth="1"/>
    <col min="18" max="18" width="10.75" bestFit="1" customWidth="1"/>
    <col min="19" max="19" width="11.875" bestFit="1" customWidth="1"/>
  </cols>
  <sheetData>
    <row r="1" spans="1:19" ht="16.5" customHeight="1" thickBot="1" x14ac:dyDescent="0.25">
      <c r="A1" s="217" t="s">
        <v>0</v>
      </c>
      <c r="B1" s="52"/>
      <c r="C1" s="52"/>
      <c r="D1" s="52"/>
      <c r="E1" s="52"/>
      <c r="F1" s="52"/>
      <c r="G1" s="52"/>
      <c r="H1" s="52"/>
      <c r="I1" s="52"/>
      <c r="J1" s="52"/>
      <c r="K1" s="52"/>
      <c r="L1" s="52"/>
      <c r="M1" s="52"/>
      <c r="N1" s="52"/>
      <c r="O1" s="52"/>
      <c r="P1" s="52"/>
      <c r="Q1" s="197"/>
      <c r="R1" s="195"/>
      <c r="S1" s="196"/>
    </row>
    <row r="2" spans="1:19" ht="15.75" thickBot="1" x14ac:dyDescent="0.25">
      <c r="A2" s="218" t="s">
        <v>505</v>
      </c>
      <c r="B2" s="53"/>
      <c r="C2" s="54"/>
      <c r="D2" s="54"/>
      <c r="E2" s="54"/>
      <c r="F2" s="54"/>
      <c r="G2" s="54"/>
      <c r="H2" s="54"/>
      <c r="I2" s="54"/>
      <c r="J2" s="54"/>
      <c r="K2" s="54"/>
      <c r="L2" s="54"/>
      <c r="M2" s="54"/>
      <c r="N2" s="54"/>
      <c r="O2" s="54"/>
      <c r="P2" s="54"/>
      <c r="Q2" s="197"/>
      <c r="R2" s="195"/>
      <c r="S2" s="196"/>
    </row>
    <row r="3" spans="1:19" ht="15.75" thickBot="1" x14ac:dyDescent="0.25">
      <c r="A3" s="218"/>
      <c r="B3" s="7"/>
      <c r="C3" s="4"/>
      <c r="D3" s="4"/>
      <c r="E3" s="4"/>
      <c r="F3" s="4"/>
      <c r="G3" s="4"/>
      <c r="H3" s="4"/>
      <c r="I3" s="4"/>
      <c r="J3" s="2"/>
      <c r="K3" s="2"/>
      <c r="L3" s="2"/>
      <c r="M3" s="2"/>
      <c r="N3" s="2"/>
      <c r="O3" s="2"/>
      <c r="P3" s="2"/>
      <c r="Q3" s="197"/>
      <c r="R3" s="195"/>
      <c r="S3" s="196"/>
    </row>
    <row r="4" spans="1:19" ht="15" thickBot="1" x14ac:dyDescent="0.25">
      <c r="A4" s="219"/>
      <c r="B4" s="54"/>
      <c r="C4" s="54"/>
      <c r="D4" s="54"/>
      <c r="E4" s="54"/>
      <c r="F4" s="54"/>
      <c r="G4" s="54"/>
      <c r="H4" s="54"/>
      <c r="I4" s="54"/>
      <c r="J4" s="54"/>
      <c r="K4" s="54"/>
      <c r="L4" s="54"/>
      <c r="M4" s="54"/>
      <c r="N4" s="54"/>
      <c r="O4" s="54"/>
      <c r="P4" s="54"/>
      <c r="Q4" s="197"/>
      <c r="R4" s="195"/>
      <c r="S4" s="196"/>
    </row>
    <row r="5" spans="1:19" ht="15.75" thickBot="1" x14ac:dyDescent="0.25">
      <c r="A5" s="220"/>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221"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1217</v>
      </c>
      <c r="B8" s="206"/>
      <c r="C8" s="206"/>
      <c r="D8" s="206"/>
      <c r="E8" s="206"/>
      <c r="F8" s="206"/>
      <c r="G8" s="206"/>
      <c r="H8" s="206"/>
      <c r="I8" s="206"/>
      <c r="J8" s="206"/>
      <c r="K8" s="206"/>
      <c r="L8" s="206"/>
      <c r="M8" s="206"/>
      <c r="N8" s="206"/>
      <c r="O8" s="206"/>
      <c r="P8" s="206"/>
      <c r="Q8" s="206"/>
      <c r="R8" s="206"/>
      <c r="S8" s="206"/>
    </row>
    <row r="9" spans="1:19" ht="106.5" customHeight="1" x14ac:dyDescent="0.2">
      <c r="A9" s="215" t="s">
        <v>1666</v>
      </c>
      <c r="B9" s="31" t="s">
        <v>1512</v>
      </c>
      <c r="C9" s="20" t="s">
        <v>109</v>
      </c>
      <c r="D9" s="20"/>
      <c r="E9" s="20"/>
      <c r="F9" s="20"/>
      <c r="G9" s="20"/>
      <c r="H9" s="20"/>
      <c r="I9" s="20"/>
      <c r="J9" s="20"/>
      <c r="K9" s="20"/>
      <c r="L9" s="20"/>
      <c r="M9" s="20">
        <v>12</v>
      </c>
      <c r="N9" s="20"/>
      <c r="O9" s="20">
        <v>12</v>
      </c>
      <c r="P9" s="20" t="s">
        <v>111</v>
      </c>
      <c r="Q9" s="20" t="s">
        <v>1241</v>
      </c>
      <c r="R9" s="130">
        <v>4166.66</v>
      </c>
      <c r="S9" s="130">
        <v>50000</v>
      </c>
    </row>
    <row r="10" spans="1:19" ht="180.75" customHeight="1" x14ac:dyDescent="0.2">
      <c r="A10" s="216" t="s">
        <v>1667</v>
      </c>
      <c r="B10" s="19" t="s">
        <v>1218</v>
      </c>
      <c r="C10" s="20" t="s">
        <v>109</v>
      </c>
      <c r="D10" s="20"/>
      <c r="E10" s="20"/>
      <c r="F10" s="20"/>
      <c r="G10" s="20"/>
      <c r="H10" s="20"/>
      <c r="I10" s="20"/>
      <c r="J10" s="20"/>
      <c r="K10" s="20"/>
      <c r="L10" s="20"/>
      <c r="M10" s="20">
        <v>60</v>
      </c>
      <c r="N10" s="20"/>
      <c r="O10" s="20">
        <v>60</v>
      </c>
      <c r="P10" s="20" t="s">
        <v>110</v>
      </c>
      <c r="Q10" s="20" t="s">
        <v>1240</v>
      </c>
      <c r="R10" s="130">
        <v>24948.33</v>
      </c>
      <c r="S10" s="130">
        <v>1496899.8</v>
      </c>
    </row>
    <row r="11" spans="1:19" ht="51" x14ac:dyDescent="0.2">
      <c r="A11" s="216" t="s">
        <v>1668</v>
      </c>
      <c r="B11" s="31" t="s">
        <v>1219</v>
      </c>
      <c r="C11" s="20" t="s">
        <v>109</v>
      </c>
      <c r="D11" s="23"/>
      <c r="E11" s="23"/>
      <c r="F11" s="23"/>
      <c r="G11" s="23"/>
      <c r="H11" s="23"/>
      <c r="I11" s="23"/>
      <c r="J11" s="23"/>
      <c r="K11" s="23"/>
      <c r="L11" s="23"/>
      <c r="M11" s="20">
        <v>12</v>
      </c>
      <c r="N11" s="20"/>
      <c r="O11" s="20">
        <v>12</v>
      </c>
      <c r="P11" s="20" t="s">
        <v>110</v>
      </c>
      <c r="Q11" s="20" t="s">
        <v>1241</v>
      </c>
      <c r="R11" s="130">
        <v>19.989999999999998</v>
      </c>
      <c r="S11" s="130">
        <v>239.88</v>
      </c>
    </row>
    <row r="12" spans="1:19" ht="89.25" x14ac:dyDescent="0.2">
      <c r="A12" s="216" t="s">
        <v>1667</v>
      </c>
      <c r="B12" s="33" t="s">
        <v>1232</v>
      </c>
      <c r="C12" s="20" t="s">
        <v>109</v>
      </c>
      <c r="D12" s="20"/>
      <c r="E12" s="20"/>
      <c r="F12" s="20"/>
      <c r="G12" s="20"/>
      <c r="H12" s="20"/>
      <c r="I12" s="20"/>
      <c r="J12" s="20"/>
      <c r="K12" s="20"/>
      <c r="L12" s="20"/>
      <c r="M12" s="87">
        <v>170400</v>
      </c>
      <c r="N12" s="20"/>
      <c r="O12" s="87">
        <v>170400</v>
      </c>
      <c r="P12" s="20" t="s">
        <v>112</v>
      </c>
      <c r="Q12" s="20" t="s">
        <v>1240</v>
      </c>
      <c r="R12" s="130">
        <v>3.92</v>
      </c>
      <c r="S12" s="130">
        <v>667968</v>
      </c>
    </row>
    <row r="13" spans="1:19" ht="51" x14ac:dyDescent="0.2">
      <c r="A13" s="216" t="s">
        <v>1655</v>
      </c>
      <c r="B13" s="33" t="s">
        <v>1238</v>
      </c>
      <c r="C13" s="20" t="s">
        <v>109</v>
      </c>
      <c r="D13" s="20"/>
      <c r="E13" s="20"/>
      <c r="F13" s="20"/>
      <c r="G13" s="20"/>
      <c r="H13" s="20"/>
      <c r="I13" s="20"/>
      <c r="J13" s="20"/>
      <c r="K13" s="20"/>
      <c r="L13" s="20"/>
      <c r="M13" s="20">
        <v>24</v>
      </c>
      <c r="N13" s="20"/>
      <c r="O13" s="20">
        <v>24</v>
      </c>
      <c r="P13" s="20" t="s">
        <v>111</v>
      </c>
      <c r="Q13" s="20" t="s">
        <v>1241</v>
      </c>
      <c r="R13" s="130">
        <v>500</v>
      </c>
      <c r="S13" s="130">
        <v>12000</v>
      </c>
    </row>
    <row r="14" spans="1:19" ht="192.75" customHeight="1" x14ac:dyDescent="0.2">
      <c r="A14" s="216" t="s">
        <v>1669</v>
      </c>
      <c r="B14" s="31" t="s">
        <v>1244</v>
      </c>
      <c r="C14" s="20" t="s">
        <v>109</v>
      </c>
      <c r="D14" s="20"/>
      <c r="E14" s="20"/>
      <c r="F14" s="20"/>
      <c r="G14" s="20"/>
      <c r="H14" s="20"/>
      <c r="I14" s="20"/>
      <c r="J14" s="20"/>
      <c r="K14" s="20"/>
      <c r="L14" s="20"/>
      <c r="M14" s="20">
        <v>12</v>
      </c>
      <c r="N14" s="20"/>
      <c r="O14" s="20">
        <v>12</v>
      </c>
      <c r="P14" s="20" t="s">
        <v>110</v>
      </c>
      <c r="Q14" s="20" t="s">
        <v>1241</v>
      </c>
      <c r="R14" s="130">
        <v>4182.92</v>
      </c>
      <c r="S14" s="130">
        <v>50195.040000000001</v>
      </c>
    </row>
    <row r="15" spans="1:19" ht="38.25" x14ac:dyDescent="0.2">
      <c r="A15" s="216" t="s">
        <v>1666</v>
      </c>
      <c r="B15" s="100" t="s">
        <v>1245</v>
      </c>
      <c r="C15" s="20" t="s">
        <v>109</v>
      </c>
      <c r="D15" s="20"/>
      <c r="E15" s="20"/>
      <c r="F15" s="20"/>
      <c r="G15" s="20"/>
      <c r="H15" s="20"/>
      <c r="I15" s="20"/>
      <c r="J15" s="20"/>
      <c r="K15" s="20">
        <v>12</v>
      </c>
      <c r="L15" s="20"/>
      <c r="M15" s="20"/>
      <c r="N15" s="20"/>
      <c r="O15" s="20">
        <v>12</v>
      </c>
      <c r="P15" s="20" t="s">
        <v>111</v>
      </c>
      <c r="Q15" s="20" t="s">
        <v>1241</v>
      </c>
      <c r="R15" s="130">
        <v>1000</v>
      </c>
      <c r="S15" s="130">
        <v>12000</v>
      </c>
    </row>
    <row r="16" spans="1:19" ht="51" x14ac:dyDescent="0.2">
      <c r="A16" s="216" t="s">
        <v>1670</v>
      </c>
      <c r="B16" s="19" t="s">
        <v>1247</v>
      </c>
      <c r="C16" s="20" t="s">
        <v>1248</v>
      </c>
      <c r="D16" s="20"/>
      <c r="E16" s="20"/>
      <c r="F16" s="20"/>
      <c r="G16" s="20"/>
      <c r="H16" s="20"/>
      <c r="I16" s="20"/>
      <c r="J16" s="20"/>
      <c r="K16" s="20">
        <v>1</v>
      </c>
      <c r="L16" s="20"/>
      <c r="M16" s="20"/>
      <c r="N16" s="20"/>
      <c r="O16" s="20">
        <v>1</v>
      </c>
      <c r="P16" s="20" t="s">
        <v>523</v>
      </c>
      <c r="Q16" s="20" t="s">
        <v>1241</v>
      </c>
      <c r="R16" s="130">
        <v>4000</v>
      </c>
      <c r="S16" s="130">
        <v>4000</v>
      </c>
    </row>
    <row r="17" spans="1:19" ht="114.75" x14ac:dyDescent="0.2">
      <c r="A17" s="216" t="s">
        <v>1671</v>
      </c>
      <c r="B17" s="100" t="s">
        <v>1249</v>
      </c>
      <c r="C17" s="20" t="s">
        <v>109</v>
      </c>
      <c r="D17" s="20"/>
      <c r="E17" s="20"/>
      <c r="F17" s="20"/>
      <c r="G17" s="20"/>
      <c r="H17" s="20"/>
      <c r="I17" s="20"/>
      <c r="J17" s="20"/>
      <c r="K17" s="20">
        <v>12</v>
      </c>
      <c r="L17" s="20"/>
      <c r="M17" s="20"/>
      <c r="N17" s="20"/>
      <c r="O17" s="20">
        <v>12</v>
      </c>
      <c r="P17" s="20" t="s">
        <v>1250</v>
      </c>
      <c r="Q17" s="20" t="s">
        <v>1241</v>
      </c>
      <c r="R17" s="130">
        <v>5833.33</v>
      </c>
      <c r="S17" s="130">
        <v>70000</v>
      </c>
    </row>
    <row r="18" spans="1:19" ht="16.5" customHeight="1" x14ac:dyDescent="0.2">
      <c r="A18" s="216" t="s">
        <v>1670</v>
      </c>
      <c r="B18" s="100" t="s">
        <v>1466</v>
      </c>
      <c r="C18" s="20" t="s">
        <v>98</v>
      </c>
      <c r="D18" s="20"/>
      <c r="E18" s="20"/>
      <c r="F18" s="20"/>
      <c r="G18" s="20">
        <v>20</v>
      </c>
      <c r="H18" s="20"/>
      <c r="I18" s="20"/>
      <c r="J18" s="20"/>
      <c r="K18" s="20"/>
      <c r="L18" s="20"/>
      <c r="M18" s="20"/>
      <c r="N18" s="20"/>
      <c r="O18" s="20">
        <v>20</v>
      </c>
      <c r="P18" s="20" t="s">
        <v>110</v>
      </c>
      <c r="Q18" s="20" t="s">
        <v>1241</v>
      </c>
      <c r="R18" s="130">
        <v>20</v>
      </c>
      <c r="S18" s="130">
        <v>400</v>
      </c>
    </row>
    <row r="19" spans="1:19" ht="16.5" customHeight="1" x14ac:dyDescent="0.2">
      <c r="A19" s="216" t="s">
        <v>1670</v>
      </c>
      <c r="B19" s="90" t="s">
        <v>1510</v>
      </c>
      <c r="C19" s="20" t="s">
        <v>109</v>
      </c>
      <c r="D19" s="23"/>
      <c r="E19" s="23"/>
      <c r="F19" s="23"/>
      <c r="G19" s="20">
        <v>100</v>
      </c>
      <c r="H19" s="23"/>
      <c r="I19" s="23"/>
      <c r="J19" s="23"/>
      <c r="K19" s="23"/>
      <c r="L19" s="23"/>
      <c r="M19" s="23"/>
      <c r="N19" s="23"/>
      <c r="O19" s="20">
        <v>100</v>
      </c>
      <c r="P19" s="20" t="s">
        <v>501</v>
      </c>
      <c r="Q19" s="20" t="s">
        <v>1241</v>
      </c>
      <c r="R19" s="130">
        <v>75</v>
      </c>
      <c r="S19" s="130">
        <f>O19*R19</f>
        <v>7500</v>
      </c>
    </row>
    <row r="20" spans="1:19" ht="15.75" customHeight="1" x14ac:dyDescent="0.2">
      <c r="A20" s="216" t="s">
        <v>1670</v>
      </c>
      <c r="B20" s="139" t="s">
        <v>1511</v>
      </c>
      <c r="C20" s="20" t="s">
        <v>109</v>
      </c>
      <c r="D20" s="23"/>
      <c r="E20" s="23"/>
      <c r="F20" s="23"/>
      <c r="G20" s="20">
        <v>1000</v>
      </c>
      <c r="H20" s="23"/>
      <c r="I20" s="23"/>
      <c r="J20" s="23"/>
      <c r="K20" s="23"/>
      <c r="L20" s="23"/>
      <c r="M20" s="23"/>
      <c r="N20" s="23"/>
      <c r="O20" s="20">
        <v>1000</v>
      </c>
      <c r="P20" s="20" t="s">
        <v>108</v>
      </c>
      <c r="Q20" s="20" t="s">
        <v>1241</v>
      </c>
      <c r="R20" s="130">
        <v>0.5</v>
      </c>
      <c r="S20" s="130">
        <f>O20*R20</f>
        <v>500</v>
      </c>
    </row>
    <row r="21" spans="1:19" ht="90" customHeight="1" x14ac:dyDescent="0.2">
      <c r="A21" s="216" t="s">
        <v>1672</v>
      </c>
      <c r="B21" s="151" t="s">
        <v>1572</v>
      </c>
      <c r="C21" s="20" t="s">
        <v>109</v>
      </c>
      <c r="D21" s="20"/>
      <c r="E21" s="20"/>
      <c r="F21" s="20"/>
      <c r="G21" s="20">
        <v>3</v>
      </c>
      <c r="H21" s="20"/>
      <c r="I21" s="20"/>
      <c r="J21" s="20"/>
      <c r="K21" s="20"/>
      <c r="L21" s="20"/>
      <c r="M21" s="20"/>
      <c r="N21" s="20"/>
      <c r="O21" s="20">
        <v>3</v>
      </c>
      <c r="P21" s="20" t="s">
        <v>108</v>
      </c>
      <c r="Q21" s="20" t="s">
        <v>1241</v>
      </c>
      <c r="R21" s="130">
        <v>1000</v>
      </c>
      <c r="S21" s="130">
        <v>3000</v>
      </c>
    </row>
    <row r="22" spans="1:19" ht="25.5" x14ac:dyDescent="0.2">
      <c r="A22" s="216" t="s">
        <v>1654</v>
      </c>
      <c r="B22" s="151" t="s">
        <v>1581</v>
      </c>
      <c r="C22" s="20" t="s">
        <v>109</v>
      </c>
      <c r="D22" s="20"/>
      <c r="E22" s="20"/>
      <c r="F22" s="20"/>
      <c r="G22" s="20"/>
      <c r="H22" s="20">
        <v>10</v>
      </c>
      <c r="I22" s="20"/>
      <c r="J22" s="20"/>
      <c r="K22" s="20"/>
      <c r="L22" s="20"/>
      <c r="M22" s="20"/>
      <c r="N22" s="20"/>
      <c r="O22" s="20">
        <v>10</v>
      </c>
      <c r="P22" s="20" t="s">
        <v>110</v>
      </c>
      <c r="Q22" s="20" t="s">
        <v>1241</v>
      </c>
      <c r="R22" s="109">
        <v>117.34</v>
      </c>
      <c r="S22" s="109">
        <v>1173.4000000000001</v>
      </c>
    </row>
    <row r="23" spans="1:19" ht="25.5" x14ac:dyDescent="0.2">
      <c r="A23" s="216" t="s">
        <v>1654</v>
      </c>
      <c r="B23" s="151" t="s">
        <v>1582</v>
      </c>
      <c r="C23" s="20" t="s">
        <v>109</v>
      </c>
      <c r="D23" s="20"/>
      <c r="E23" s="20"/>
      <c r="F23" s="20"/>
      <c r="G23" s="20"/>
      <c r="H23" s="20">
        <v>20</v>
      </c>
      <c r="I23" s="20"/>
      <c r="J23" s="20"/>
      <c r="K23" s="20"/>
      <c r="L23" s="20"/>
      <c r="M23" s="20"/>
      <c r="N23" s="20"/>
      <c r="O23" s="42">
        <v>20</v>
      </c>
      <c r="P23" s="42" t="s">
        <v>110</v>
      </c>
      <c r="Q23" s="42" t="s">
        <v>1241</v>
      </c>
      <c r="R23" s="171">
        <v>123.96</v>
      </c>
      <c r="S23" s="130">
        <v>2479.1999999999998</v>
      </c>
    </row>
    <row r="24" spans="1:19" ht="25.5" x14ac:dyDescent="0.2">
      <c r="A24" s="216" t="s">
        <v>1654</v>
      </c>
      <c r="B24" s="151" t="s">
        <v>1583</v>
      </c>
      <c r="C24" s="20" t="s">
        <v>109</v>
      </c>
      <c r="D24" s="20"/>
      <c r="E24" s="20"/>
      <c r="F24" s="20"/>
      <c r="G24" s="20"/>
      <c r="H24" s="20">
        <v>5</v>
      </c>
      <c r="I24" s="20"/>
      <c r="J24" s="20"/>
      <c r="K24" s="20"/>
      <c r="L24" s="20"/>
      <c r="M24" s="20"/>
      <c r="N24" s="20"/>
      <c r="O24" s="42">
        <v>5</v>
      </c>
      <c r="P24" s="42" t="s">
        <v>110</v>
      </c>
      <c r="Q24" s="42" t="s">
        <v>1241</v>
      </c>
      <c r="R24" s="171">
        <v>246.98</v>
      </c>
      <c r="S24" s="130">
        <v>1234.9000000000001</v>
      </c>
    </row>
    <row r="25" spans="1:19" ht="25.5" x14ac:dyDescent="0.2">
      <c r="A25" s="216" t="s">
        <v>1654</v>
      </c>
      <c r="B25" s="151" t="s">
        <v>1584</v>
      </c>
      <c r="C25" s="20" t="s">
        <v>109</v>
      </c>
      <c r="D25" s="20"/>
      <c r="E25" s="20"/>
      <c r="F25" s="20"/>
      <c r="G25" s="20"/>
      <c r="H25" s="20">
        <v>15</v>
      </c>
      <c r="I25" s="20"/>
      <c r="J25" s="20"/>
      <c r="K25" s="20"/>
      <c r="L25" s="20"/>
      <c r="M25" s="20"/>
      <c r="N25" s="20"/>
      <c r="O25" s="20">
        <v>15</v>
      </c>
      <c r="P25" s="20" t="s">
        <v>110</v>
      </c>
      <c r="Q25" s="20" t="s">
        <v>1241</v>
      </c>
      <c r="R25" s="130">
        <v>209.85</v>
      </c>
      <c r="S25" s="130">
        <v>3147.75</v>
      </c>
    </row>
    <row r="26" spans="1:19" ht="25.5" x14ac:dyDescent="0.2">
      <c r="A26" s="216" t="s">
        <v>1654</v>
      </c>
      <c r="B26" s="156" t="s">
        <v>1585</v>
      </c>
      <c r="C26" s="20" t="s">
        <v>109</v>
      </c>
      <c r="D26" s="20"/>
      <c r="E26" s="20"/>
      <c r="F26" s="20"/>
      <c r="G26" s="20"/>
      <c r="H26" s="153">
        <v>36614.080000000002</v>
      </c>
      <c r="I26" s="20"/>
      <c r="J26" s="20"/>
      <c r="K26" s="20"/>
      <c r="L26" s="20"/>
      <c r="M26" s="20"/>
      <c r="N26" s="20"/>
      <c r="O26" s="153">
        <v>36614.080000000002</v>
      </c>
      <c r="P26" s="20" t="s">
        <v>110</v>
      </c>
      <c r="Q26" s="20" t="s">
        <v>1241</v>
      </c>
      <c r="R26" s="130">
        <v>0.43</v>
      </c>
      <c r="S26" s="130">
        <v>15744.06</v>
      </c>
    </row>
    <row r="27" spans="1:19" x14ac:dyDescent="0.2">
      <c r="B27" s="155"/>
    </row>
    <row r="28" spans="1:19" x14ac:dyDescent="0.2">
      <c r="B28" s="155"/>
    </row>
    <row r="29" spans="1:19" x14ac:dyDescent="0.2">
      <c r="B29" s="155"/>
    </row>
    <row r="30" spans="1:19" x14ac:dyDescent="0.2">
      <c r="B30" s="155"/>
    </row>
    <row r="31" spans="1:19" x14ac:dyDescent="0.2">
      <c r="B31" s="155"/>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workbookViewId="0">
      <selection activeCell="E24" sqref="E24"/>
    </sheetView>
  </sheetViews>
  <sheetFormatPr defaultRowHeight="14.25" x14ac:dyDescent="0.2"/>
  <cols>
    <col min="1" max="1" width="19.875" customWidth="1"/>
    <col min="2" max="2" width="23.125" customWidth="1"/>
    <col min="4" max="4" width="13" customWidth="1"/>
    <col min="5" max="5" width="12.75" customWidth="1"/>
    <col min="12" max="12" width="16.625" customWidth="1"/>
    <col min="16" max="16" width="11.875" customWidth="1"/>
    <col min="17" max="17" width="10.375" customWidth="1"/>
    <col min="19" max="19" width="13.125" bestFit="1" customWidth="1"/>
  </cols>
  <sheetData>
    <row r="1" spans="1:19" ht="17.2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1221</v>
      </c>
      <c r="B8" s="206"/>
      <c r="C8" s="206"/>
      <c r="D8" s="206"/>
      <c r="E8" s="206"/>
      <c r="F8" s="206"/>
      <c r="G8" s="206"/>
      <c r="H8" s="206"/>
      <c r="I8" s="206"/>
      <c r="J8" s="206"/>
      <c r="K8" s="206"/>
      <c r="L8" s="206"/>
      <c r="M8" s="206"/>
      <c r="N8" s="206"/>
      <c r="O8" s="206"/>
      <c r="P8" s="206"/>
      <c r="Q8" s="206"/>
      <c r="R8" s="206"/>
      <c r="S8" s="206"/>
    </row>
    <row r="9" spans="1:19" x14ac:dyDescent="0.2">
      <c r="A9" s="189" t="s">
        <v>1673</v>
      </c>
      <c r="B9" s="93" t="s">
        <v>1222</v>
      </c>
      <c r="C9" s="20" t="s">
        <v>735</v>
      </c>
      <c r="D9" s="20"/>
      <c r="E9" s="20"/>
      <c r="F9" s="20"/>
      <c r="G9" s="20"/>
      <c r="H9" s="20"/>
      <c r="I9" s="20"/>
      <c r="J9" s="20"/>
      <c r="K9" s="20"/>
      <c r="L9" s="20"/>
      <c r="M9" s="20">
        <v>10</v>
      </c>
      <c r="N9" s="20"/>
      <c r="O9" s="20">
        <v>10</v>
      </c>
      <c r="P9" s="20" t="s">
        <v>108</v>
      </c>
      <c r="Q9" s="20" t="s">
        <v>1241</v>
      </c>
      <c r="R9" s="130">
        <v>624</v>
      </c>
      <c r="S9" s="130">
        <v>6240</v>
      </c>
    </row>
    <row r="10" spans="1:19" x14ac:dyDescent="0.2">
      <c r="A10" s="189" t="s">
        <v>1674</v>
      </c>
      <c r="B10" s="94" t="s">
        <v>1223</v>
      </c>
      <c r="C10" s="20" t="s">
        <v>735</v>
      </c>
      <c r="D10" s="9"/>
      <c r="E10" s="9"/>
      <c r="F10" s="9"/>
      <c r="G10" s="9"/>
      <c r="H10" s="9"/>
      <c r="I10" s="9"/>
      <c r="J10" s="9"/>
      <c r="K10" s="9"/>
      <c r="L10" s="9"/>
      <c r="M10" s="20">
        <v>4</v>
      </c>
      <c r="N10" s="9"/>
      <c r="O10" s="20">
        <v>4</v>
      </c>
      <c r="P10" s="95" t="s">
        <v>108</v>
      </c>
      <c r="Q10" s="20" t="s">
        <v>1241</v>
      </c>
      <c r="R10" s="109">
        <v>685.88</v>
      </c>
      <c r="S10" s="172">
        <v>2743.52</v>
      </c>
    </row>
    <row r="11" spans="1:19" x14ac:dyDescent="0.2">
      <c r="A11" s="189" t="s">
        <v>1675</v>
      </c>
      <c r="B11" s="94" t="s">
        <v>1224</v>
      </c>
      <c r="C11" s="20" t="s">
        <v>735</v>
      </c>
      <c r="D11" s="9"/>
      <c r="E11" s="9"/>
      <c r="F11" s="9"/>
      <c r="G11" s="9"/>
      <c r="H11" s="9"/>
      <c r="I11" s="9"/>
      <c r="J11" s="9"/>
      <c r="K11" s="9"/>
      <c r="L11" s="9"/>
      <c r="M11" s="20">
        <v>40</v>
      </c>
      <c r="N11" s="9"/>
      <c r="O11" s="20">
        <v>40</v>
      </c>
      <c r="P11" s="96" t="s">
        <v>522</v>
      </c>
      <c r="Q11" s="20" t="s">
        <v>1241</v>
      </c>
      <c r="R11" s="109">
        <v>293.92</v>
      </c>
      <c r="S11" s="172">
        <v>11756.800000000001</v>
      </c>
    </row>
    <row r="12" spans="1:19" x14ac:dyDescent="0.2">
      <c r="A12" s="189" t="s">
        <v>1676</v>
      </c>
      <c r="B12" s="94" t="s">
        <v>1225</v>
      </c>
      <c r="C12" s="20" t="s">
        <v>735</v>
      </c>
      <c r="D12" s="9"/>
      <c r="E12" s="9"/>
      <c r="F12" s="9"/>
      <c r="G12" s="9"/>
      <c r="H12" s="9"/>
      <c r="I12" s="9"/>
      <c r="J12" s="9"/>
      <c r="K12" s="9"/>
      <c r="L12" s="9"/>
      <c r="M12" s="20">
        <v>16</v>
      </c>
      <c r="N12" s="9"/>
      <c r="O12" s="20">
        <v>16</v>
      </c>
      <c r="P12" s="96" t="s">
        <v>524</v>
      </c>
      <c r="Q12" s="20" t="s">
        <v>1241</v>
      </c>
      <c r="R12" s="109">
        <v>263.60000000000002</v>
      </c>
      <c r="S12" s="172">
        <v>4217.6000000000004</v>
      </c>
    </row>
    <row r="13" spans="1:19" x14ac:dyDescent="0.2">
      <c r="A13" s="189" t="s">
        <v>1677</v>
      </c>
      <c r="B13" s="94" t="s">
        <v>1226</v>
      </c>
      <c r="C13" s="20" t="s">
        <v>735</v>
      </c>
      <c r="D13" s="9"/>
      <c r="E13" s="9"/>
      <c r="F13" s="9"/>
      <c r="G13" s="9"/>
      <c r="H13" s="9"/>
      <c r="I13" s="9"/>
      <c r="J13" s="9"/>
      <c r="K13" s="9"/>
      <c r="L13" s="9"/>
      <c r="M13" s="20">
        <v>12</v>
      </c>
      <c r="N13" s="9"/>
      <c r="O13" s="20">
        <v>12</v>
      </c>
      <c r="P13" s="95" t="s">
        <v>112</v>
      </c>
      <c r="Q13" s="20" t="s">
        <v>1241</v>
      </c>
      <c r="R13" s="109">
        <v>641</v>
      </c>
      <c r="S13" s="172">
        <v>7692</v>
      </c>
    </row>
    <row r="14" spans="1:19" x14ac:dyDescent="0.2">
      <c r="A14" s="189" t="s">
        <v>1678</v>
      </c>
      <c r="B14" s="94" t="s">
        <v>1227</v>
      </c>
      <c r="C14" s="20" t="s">
        <v>735</v>
      </c>
      <c r="D14" s="9"/>
      <c r="E14" s="9"/>
      <c r="F14" s="9"/>
      <c r="G14" s="9"/>
      <c r="H14" s="9"/>
      <c r="I14" s="9"/>
      <c r="J14" s="9"/>
      <c r="K14" s="9"/>
      <c r="L14" s="9"/>
      <c r="M14" s="20">
        <v>16</v>
      </c>
      <c r="N14" s="9"/>
      <c r="O14" s="20">
        <v>16</v>
      </c>
      <c r="P14" s="95" t="s">
        <v>503</v>
      </c>
      <c r="Q14" s="20" t="s">
        <v>1241</v>
      </c>
      <c r="R14" s="109">
        <v>425</v>
      </c>
      <c r="S14" s="172">
        <v>6800</v>
      </c>
    </row>
    <row r="15" spans="1:19" x14ac:dyDescent="0.2">
      <c r="A15" s="189" t="s">
        <v>1679</v>
      </c>
      <c r="B15" s="94" t="s">
        <v>1228</v>
      </c>
      <c r="C15" s="20" t="s">
        <v>735</v>
      </c>
      <c r="D15" s="9"/>
      <c r="E15" s="9"/>
      <c r="F15" s="9"/>
      <c r="G15" s="9"/>
      <c r="H15" s="9"/>
      <c r="I15" s="9"/>
      <c r="J15" s="9"/>
      <c r="K15" s="9"/>
      <c r="L15" s="9"/>
      <c r="M15" s="20">
        <v>24</v>
      </c>
      <c r="N15" s="9"/>
      <c r="O15" s="20">
        <v>24</v>
      </c>
      <c r="P15" s="96" t="s">
        <v>506</v>
      </c>
      <c r="Q15" s="20" t="s">
        <v>1241</v>
      </c>
      <c r="R15" s="109">
        <v>362</v>
      </c>
      <c r="S15" s="172">
        <v>8688</v>
      </c>
    </row>
  </sheetData>
  <mergeCells count="5">
    <mergeCell ref="Q1:Q5"/>
    <mergeCell ref="R1:R5"/>
    <mergeCell ref="S1:S5"/>
    <mergeCell ref="A6:S6"/>
    <mergeCell ref="A8:S8"/>
  </mergeCell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E21" sqref="E21"/>
    </sheetView>
  </sheetViews>
  <sheetFormatPr defaultRowHeight="14.25" x14ac:dyDescent="0.2"/>
  <cols>
    <col min="1" max="1" width="15.375" customWidth="1"/>
    <col min="2" max="2" width="15.75" customWidth="1"/>
    <col min="4" max="4" width="14.25" customWidth="1"/>
    <col min="5" max="5" width="15" customWidth="1"/>
    <col min="12" max="12" width="12.375" customWidth="1"/>
    <col min="16" max="16" width="12.75" customWidth="1"/>
    <col min="17" max="17" width="11" customWidth="1"/>
    <col min="18" max="18" width="11.25" customWidth="1"/>
    <col min="19" max="19" width="10.75" bestFit="1" customWidth="1"/>
  </cols>
  <sheetData>
    <row r="1" spans="1:19" ht="1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1229</v>
      </c>
      <c r="B8" s="206"/>
      <c r="C8" s="206"/>
      <c r="D8" s="206"/>
      <c r="E8" s="206"/>
      <c r="F8" s="206"/>
      <c r="G8" s="206"/>
      <c r="H8" s="206"/>
      <c r="I8" s="206"/>
      <c r="J8" s="206"/>
      <c r="K8" s="206"/>
      <c r="L8" s="206"/>
      <c r="M8" s="206"/>
      <c r="N8" s="206"/>
      <c r="O8" s="206"/>
      <c r="P8" s="206"/>
      <c r="Q8" s="206"/>
      <c r="R8" s="206"/>
      <c r="S8" s="206"/>
    </row>
    <row r="9" spans="1:19" ht="77.25" customHeight="1" x14ac:dyDescent="0.2">
      <c r="A9" s="213" t="s">
        <v>1680</v>
      </c>
      <c r="B9" s="31" t="s">
        <v>1230</v>
      </c>
      <c r="C9" s="20" t="s">
        <v>735</v>
      </c>
      <c r="D9" s="20"/>
      <c r="E9" s="20"/>
      <c r="F9" s="20"/>
      <c r="G9" s="20"/>
      <c r="H9" s="20"/>
      <c r="I9" s="20"/>
      <c r="J9" s="20"/>
      <c r="K9" s="20"/>
      <c r="L9" s="20"/>
      <c r="M9" s="20">
        <v>1</v>
      </c>
      <c r="N9" s="20"/>
      <c r="O9" s="20">
        <v>1</v>
      </c>
      <c r="P9" s="20" t="s">
        <v>111</v>
      </c>
      <c r="Q9" s="20" t="s">
        <v>1240</v>
      </c>
      <c r="R9" s="130">
        <v>150000</v>
      </c>
      <c r="S9" s="130">
        <v>150000</v>
      </c>
    </row>
    <row r="10" spans="1:19" ht="114.75" x14ac:dyDescent="0.2">
      <c r="A10" s="213" t="s">
        <v>1681</v>
      </c>
      <c r="B10" s="33" t="s">
        <v>1231</v>
      </c>
      <c r="C10" s="20" t="s">
        <v>735</v>
      </c>
      <c r="D10" s="20"/>
      <c r="E10" s="20"/>
      <c r="F10" s="20"/>
      <c r="G10" s="20"/>
      <c r="H10" s="20"/>
      <c r="I10" s="20"/>
      <c r="J10" s="20"/>
      <c r="K10" s="20"/>
      <c r="L10" s="20"/>
      <c r="M10" s="20">
        <v>2</v>
      </c>
      <c r="N10" s="20"/>
      <c r="O10" s="20">
        <v>2</v>
      </c>
      <c r="P10" s="20" t="s">
        <v>111</v>
      </c>
      <c r="Q10" s="20" t="s">
        <v>1240</v>
      </c>
      <c r="R10" s="130">
        <v>120000</v>
      </c>
      <c r="S10" s="130">
        <v>240000</v>
      </c>
    </row>
    <row r="11" spans="1:19" ht="90.75" customHeight="1" x14ac:dyDescent="0.2">
      <c r="A11" s="213" t="s">
        <v>1682</v>
      </c>
      <c r="B11" s="101" t="s">
        <v>1243</v>
      </c>
      <c r="C11" s="20" t="s">
        <v>735</v>
      </c>
      <c r="D11" s="20"/>
      <c r="E11" s="20"/>
      <c r="F11" s="20"/>
      <c r="G11" s="20"/>
      <c r="H11" s="20"/>
      <c r="I11" s="20"/>
      <c r="J11" s="20"/>
      <c r="K11" s="20">
        <v>1</v>
      </c>
      <c r="L11" s="20"/>
      <c r="M11" s="20"/>
      <c r="N11" s="20"/>
      <c r="O11" s="20">
        <v>1</v>
      </c>
      <c r="P11" s="20" t="s">
        <v>110</v>
      </c>
      <c r="Q11" s="20" t="s">
        <v>1240</v>
      </c>
      <c r="R11" s="109">
        <v>80000</v>
      </c>
      <c r="S11" s="109">
        <v>80000</v>
      </c>
    </row>
    <row r="12" spans="1:19" x14ac:dyDescent="0.2">
      <c r="A12" s="213" t="s">
        <v>1683</v>
      </c>
      <c r="B12" s="99" t="s">
        <v>1239</v>
      </c>
      <c r="C12" s="58" t="s">
        <v>11</v>
      </c>
      <c r="D12" s="20"/>
      <c r="E12" s="20"/>
      <c r="F12" s="20"/>
      <c r="G12" s="20"/>
      <c r="H12" s="20"/>
      <c r="I12" s="20"/>
      <c r="J12" s="20"/>
      <c r="K12" s="20"/>
      <c r="L12" s="20"/>
      <c r="M12" s="20">
        <v>5</v>
      </c>
      <c r="N12" s="20"/>
      <c r="O12" s="20">
        <v>5</v>
      </c>
      <c r="P12" s="20" t="s">
        <v>111</v>
      </c>
      <c r="Q12" s="45" t="s">
        <v>1241</v>
      </c>
      <c r="R12" s="130">
        <v>677</v>
      </c>
      <c r="S12" s="130">
        <v>3385</v>
      </c>
    </row>
  </sheetData>
  <mergeCells count="5">
    <mergeCell ref="Q1:Q5"/>
    <mergeCell ref="R1:R5"/>
    <mergeCell ref="S1:S5"/>
    <mergeCell ref="A6:S6"/>
    <mergeCell ref="A8:S8"/>
  </mergeCell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4" workbookViewId="0">
      <selection activeCell="A9" sqref="A9:A12"/>
    </sheetView>
  </sheetViews>
  <sheetFormatPr defaultRowHeight="14.25" x14ac:dyDescent="0.2"/>
  <cols>
    <col min="1" max="1" width="11.875" customWidth="1"/>
    <col min="2" max="2" width="34.5" customWidth="1"/>
    <col min="4" max="4" width="13" customWidth="1"/>
    <col min="5" max="5" width="12.125" customWidth="1"/>
    <col min="12" max="12" width="13.875" customWidth="1"/>
    <col min="15" max="15" width="12.875" customWidth="1"/>
    <col min="16" max="16" width="12" customWidth="1"/>
    <col min="17" max="17" width="10" customWidth="1"/>
    <col min="19" max="19" width="10.75" bestFit="1" customWidth="1"/>
  </cols>
  <sheetData>
    <row r="1" spans="1:19" ht="1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1234</v>
      </c>
      <c r="B8" s="206"/>
      <c r="C8" s="206"/>
      <c r="D8" s="206"/>
      <c r="E8" s="206"/>
      <c r="F8" s="206"/>
      <c r="G8" s="206"/>
      <c r="H8" s="206"/>
      <c r="I8" s="206"/>
      <c r="J8" s="206"/>
      <c r="K8" s="206"/>
      <c r="L8" s="206"/>
      <c r="M8" s="206"/>
      <c r="N8" s="206"/>
      <c r="O8" s="206"/>
      <c r="P8" s="206"/>
      <c r="Q8" s="206"/>
      <c r="R8" s="206"/>
      <c r="S8" s="206"/>
    </row>
    <row r="9" spans="1:19" ht="141" customHeight="1" x14ac:dyDescent="0.2">
      <c r="A9" s="210" t="s">
        <v>1667</v>
      </c>
      <c r="B9" s="31" t="s">
        <v>1233</v>
      </c>
      <c r="C9" s="20" t="s">
        <v>109</v>
      </c>
      <c r="D9" s="20"/>
      <c r="E9" s="20"/>
      <c r="F9" s="20"/>
      <c r="G9" s="20"/>
      <c r="H9" s="20"/>
      <c r="I9" s="20"/>
      <c r="J9" s="20"/>
      <c r="K9" s="20"/>
      <c r="L9" s="20"/>
      <c r="M9" s="87">
        <v>4320</v>
      </c>
      <c r="N9" s="20"/>
      <c r="O9" s="87">
        <v>4320</v>
      </c>
      <c r="P9" s="20" t="s">
        <v>501</v>
      </c>
      <c r="Q9" s="20" t="s">
        <v>1240</v>
      </c>
      <c r="R9" s="130">
        <v>20.97</v>
      </c>
      <c r="S9" s="130">
        <v>90590.399999999994</v>
      </c>
    </row>
    <row r="10" spans="1:19" ht="89.25" x14ac:dyDescent="0.2">
      <c r="A10" s="210" t="s">
        <v>1684</v>
      </c>
      <c r="B10" s="47" t="s">
        <v>1235</v>
      </c>
      <c r="C10" s="20" t="s">
        <v>109</v>
      </c>
      <c r="D10" s="20"/>
      <c r="E10" s="20"/>
      <c r="F10" s="20"/>
      <c r="G10" s="20"/>
      <c r="H10" s="20"/>
      <c r="I10" s="20"/>
      <c r="J10" s="20"/>
      <c r="K10" s="20"/>
      <c r="L10" s="20"/>
      <c r="M10" s="87">
        <v>8000</v>
      </c>
      <c r="N10" s="20"/>
      <c r="O10" s="87">
        <v>8000</v>
      </c>
      <c r="P10" s="20" t="s">
        <v>110</v>
      </c>
      <c r="Q10" s="20" t="s">
        <v>1241</v>
      </c>
      <c r="R10" s="130">
        <v>8.1300000000000008</v>
      </c>
      <c r="S10" s="130">
        <v>65040</v>
      </c>
    </row>
    <row r="11" spans="1:19" ht="89.25" x14ac:dyDescent="0.2">
      <c r="A11" s="210" t="s">
        <v>1685</v>
      </c>
      <c r="B11" s="97" t="s">
        <v>1236</v>
      </c>
      <c r="C11" s="20" t="s">
        <v>109</v>
      </c>
      <c r="D11" s="20"/>
      <c r="E11" s="20"/>
      <c r="F11" s="20"/>
      <c r="G11" s="20"/>
      <c r="H11" s="20"/>
      <c r="I11" s="20"/>
      <c r="J11" s="20"/>
      <c r="K11" s="20"/>
      <c r="L11" s="20"/>
      <c r="M11" s="20">
        <v>240</v>
      </c>
      <c r="N11" s="20"/>
      <c r="O11" s="20">
        <v>240</v>
      </c>
      <c r="P11" s="20" t="s">
        <v>503</v>
      </c>
      <c r="Q11" s="20" t="s">
        <v>1240</v>
      </c>
      <c r="R11" s="130">
        <v>570</v>
      </c>
      <c r="S11" s="130">
        <v>136800</v>
      </c>
    </row>
    <row r="12" spans="1:19" ht="89.25" x14ac:dyDescent="0.2">
      <c r="A12" s="210" t="s">
        <v>1685</v>
      </c>
      <c r="B12" s="97" t="s">
        <v>1236</v>
      </c>
      <c r="C12" s="20" t="s">
        <v>109</v>
      </c>
      <c r="D12" s="20"/>
      <c r="E12" s="20"/>
      <c r="F12" s="20"/>
      <c r="G12" s="20"/>
      <c r="H12" s="20"/>
      <c r="I12" s="20"/>
      <c r="J12" s="20"/>
      <c r="K12" s="20"/>
      <c r="L12" s="20"/>
      <c r="M12" s="20">
        <v>240</v>
      </c>
      <c r="N12" s="20"/>
      <c r="O12" s="20">
        <v>240</v>
      </c>
      <c r="P12" s="42" t="s">
        <v>503</v>
      </c>
      <c r="Q12" s="20" t="s">
        <v>1240</v>
      </c>
      <c r="R12" s="130">
        <v>516.66999999999996</v>
      </c>
      <c r="S12" s="130">
        <v>124000.8</v>
      </c>
    </row>
  </sheetData>
  <mergeCells count="5">
    <mergeCell ref="Q1:Q5"/>
    <mergeCell ref="R1:R5"/>
    <mergeCell ref="S1:S5"/>
    <mergeCell ref="A6:S6"/>
    <mergeCell ref="A8:S8"/>
  </mergeCells>
  <pageMargins left="0.511811024" right="0.511811024" top="0.78740157499999996" bottom="0.78740157499999996" header="0.31496062000000002" footer="0.31496062000000002"/>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2"/>
  <sheetViews>
    <sheetView workbookViewId="0">
      <selection activeCell="L7" sqref="L7"/>
    </sheetView>
  </sheetViews>
  <sheetFormatPr defaultRowHeight="14.25" x14ac:dyDescent="0.2"/>
  <cols>
    <col min="1" max="1" width="15.375" customWidth="1"/>
    <col min="2" max="2" width="22.375" customWidth="1"/>
    <col min="4" max="4" width="14.25" customWidth="1"/>
    <col min="5" max="5" width="11.5" customWidth="1"/>
    <col min="12" max="12" width="13.25" customWidth="1"/>
    <col min="16" max="16" width="12.5" customWidth="1"/>
    <col min="17" max="17" width="10.75" customWidth="1"/>
    <col min="18" max="18" width="10" bestFit="1" customWidth="1"/>
    <col min="19" max="19" width="11.125" customWidth="1"/>
  </cols>
  <sheetData>
    <row r="1" spans="1:19" ht="15.7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row>
    <row r="8" spans="1:19" x14ac:dyDescent="0.2">
      <c r="A8" s="205" t="s">
        <v>1464</v>
      </c>
      <c r="B8" s="206"/>
      <c r="C8" s="206"/>
      <c r="D8" s="206"/>
      <c r="E8" s="206"/>
      <c r="F8" s="206"/>
      <c r="G8" s="206"/>
      <c r="H8" s="206"/>
      <c r="I8" s="206"/>
      <c r="J8" s="206"/>
      <c r="K8" s="206"/>
      <c r="L8" s="206"/>
      <c r="M8" s="206"/>
      <c r="N8" s="206"/>
      <c r="O8" s="206"/>
      <c r="P8" s="206"/>
      <c r="Q8" s="206"/>
      <c r="R8" s="206"/>
      <c r="S8" s="206"/>
    </row>
    <row r="9" spans="1:19" ht="141.75" customHeight="1" x14ac:dyDescent="0.2">
      <c r="A9" s="213" t="s">
        <v>1680</v>
      </c>
      <c r="B9" s="101" t="s">
        <v>1251</v>
      </c>
      <c r="C9" s="20" t="s">
        <v>98</v>
      </c>
      <c r="D9" s="20"/>
      <c r="E9" s="20"/>
      <c r="F9" s="20"/>
      <c r="G9" s="20"/>
      <c r="H9" s="20"/>
      <c r="I9" s="20"/>
      <c r="J9" s="20"/>
      <c r="K9" s="20">
        <v>1</v>
      </c>
      <c r="L9" s="20"/>
      <c r="M9" s="20"/>
      <c r="N9" s="20"/>
      <c r="O9" s="20">
        <v>1</v>
      </c>
      <c r="P9" s="20" t="s">
        <v>522</v>
      </c>
      <c r="Q9" s="20" t="s">
        <v>1241</v>
      </c>
      <c r="R9" s="130">
        <v>10000</v>
      </c>
      <c r="S9" s="130">
        <f>O9*R9</f>
        <v>10000</v>
      </c>
    </row>
    <row r="10" spans="1:19" x14ac:dyDescent="0.2">
      <c r="A10" s="213" t="s">
        <v>1686</v>
      </c>
      <c r="B10" s="116" t="s">
        <v>1467</v>
      </c>
      <c r="C10" s="20" t="s">
        <v>98</v>
      </c>
      <c r="D10" s="9"/>
      <c r="E10" s="9"/>
      <c r="F10" s="9"/>
      <c r="G10" s="124">
        <v>1</v>
      </c>
      <c r="H10" s="9"/>
      <c r="I10" s="9"/>
      <c r="J10" s="9"/>
      <c r="K10" s="9"/>
      <c r="L10" s="9"/>
      <c r="M10" s="9"/>
      <c r="N10" s="9"/>
      <c r="O10" s="140">
        <v>1</v>
      </c>
      <c r="P10" s="145" t="s">
        <v>108</v>
      </c>
      <c r="Q10" s="20" t="s">
        <v>1241</v>
      </c>
      <c r="R10" s="173">
        <v>40</v>
      </c>
      <c r="S10" s="130">
        <f t="shared" ref="S10:S15" si="0">O10*R10</f>
        <v>40</v>
      </c>
    </row>
    <row r="11" spans="1:19" x14ac:dyDescent="0.2">
      <c r="A11" s="213" t="s">
        <v>1687</v>
      </c>
      <c r="B11" s="117" t="s">
        <v>1468</v>
      </c>
      <c r="C11" s="20" t="s">
        <v>98</v>
      </c>
      <c r="D11" s="9"/>
      <c r="E11" s="9"/>
      <c r="F11" s="9"/>
      <c r="G11" s="124">
        <v>1</v>
      </c>
      <c r="H11" s="9"/>
      <c r="I11" s="9"/>
      <c r="J11" s="9"/>
      <c r="K11" s="9"/>
      <c r="L11" s="9"/>
      <c r="M11" s="9"/>
      <c r="N11" s="9"/>
      <c r="O11" s="140">
        <v>1</v>
      </c>
      <c r="P11" s="145" t="s">
        <v>108</v>
      </c>
      <c r="Q11" s="20" t="s">
        <v>1241</v>
      </c>
      <c r="R11" s="173">
        <v>80</v>
      </c>
      <c r="S11" s="130">
        <f t="shared" si="0"/>
        <v>80</v>
      </c>
    </row>
    <row r="12" spans="1:19" ht="25.5" x14ac:dyDescent="0.2">
      <c r="A12" s="213" t="s">
        <v>1688</v>
      </c>
      <c r="B12" s="117" t="s">
        <v>1469</v>
      </c>
      <c r="C12" s="20" t="s">
        <v>98</v>
      </c>
      <c r="D12" s="9"/>
      <c r="E12" s="9"/>
      <c r="F12" s="9"/>
      <c r="G12" s="124">
        <v>1</v>
      </c>
      <c r="H12" s="9"/>
      <c r="I12" s="9"/>
      <c r="J12" s="9"/>
      <c r="K12" s="9"/>
      <c r="L12" s="9"/>
      <c r="M12" s="9"/>
      <c r="N12" s="9"/>
      <c r="O12" s="140">
        <v>1</v>
      </c>
      <c r="P12" s="145" t="s">
        <v>108</v>
      </c>
      <c r="Q12" s="20" t="s">
        <v>1241</v>
      </c>
      <c r="R12" s="173">
        <v>50</v>
      </c>
      <c r="S12" s="130">
        <f t="shared" si="0"/>
        <v>50</v>
      </c>
    </row>
    <row r="13" spans="1:19" x14ac:dyDescent="0.2">
      <c r="A13" s="213" t="s">
        <v>1689</v>
      </c>
      <c r="B13" s="117" t="s">
        <v>1470</v>
      </c>
      <c r="C13" s="20" t="s">
        <v>98</v>
      </c>
      <c r="D13" s="9"/>
      <c r="E13" s="9"/>
      <c r="F13" s="9"/>
      <c r="G13" s="124">
        <v>1</v>
      </c>
      <c r="H13" s="9"/>
      <c r="I13" s="9"/>
      <c r="J13" s="9"/>
      <c r="K13" s="9"/>
      <c r="L13" s="9"/>
      <c r="M13" s="9"/>
      <c r="N13" s="9"/>
      <c r="O13" s="140">
        <v>1</v>
      </c>
      <c r="P13" s="145" t="s">
        <v>108</v>
      </c>
      <c r="Q13" s="20" t="s">
        <v>1241</v>
      </c>
      <c r="R13" s="173">
        <v>20</v>
      </c>
      <c r="S13" s="130">
        <f t="shared" si="0"/>
        <v>20</v>
      </c>
    </row>
    <row r="14" spans="1:19" x14ac:dyDescent="0.2">
      <c r="A14" s="213" t="s">
        <v>1690</v>
      </c>
      <c r="B14" s="117" t="s">
        <v>1471</v>
      </c>
      <c r="C14" s="20" t="s">
        <v>98</v>
      </c>
      <c r="D14" s="9"/>
      <c r="E14" s="9"/>
      <c r="F14" s="9"/>
      <c r="G14" s="124">
        <v>1</v>
      </c>
      <c r="H14" s="9"/>
      <c r="I14" s="9"/>
      <c r="J14" s="9"/>
      <c r="K14" s="9"/>
      <c r="L14" s="9"/>
      <c r="M14" s="9"/>
      <c r="N14" s="9"/>
      <c r="O14" s="140">
        <v>1</v>
      </c>
      <c r="P14" s="145" t="s">
        <v>108</v>
      </c>
      <c r="Q14" s="20" t="s">
        <v>1241</v>
      </c>
      <c r="R14" s="173">
        <v>20</v>
      </c>
      <c r="S14" s="130">
        <f t="shared" si="0"/>
        <v>20</v>
      </c>
    </row>
    <row r="15" spans="1:19" ht="25.5" x14ac:dyDescent="0.2">
      <c r="A15" s="213" t="s">
        <v>1691</v>
      </c>
      <c r="B15" s="117" t="s">
        <v>1472</v>
      </c>
      <c r="C15" s="20" t="s">
        <v>98</v>
      </c>
      <c r="D15" s="9"/>
      <c r="E15" s="9"/>
      <c r="F15" s="9"/>
      <c r="G15" s="124">
        <v>2</v>
      </c>
      <c r="H15" s="9"/>
      <c r="I15" s="9"/>
      <c r="J15" s="9"/>
      <c r="K15" s="9"/>
      <c r="L15" s="9"/>
      <c r="M15" s="9"/>
      <c r="N15" s="9"/>
      <c r="O15" s="140">
        <v>2</v>
      </c>
      <c r="P15" s="145" t="s">
        <v>108</v>
      </c>
      <c r="Q15" s="20" t="s">
        <v>1241</v>
      </c>
      <c r="R15" s="173">
        <v>120</v>
      </c>
      <c r="S15" s="130">
        <f t="shared" si="0"/>
        <v>240</v>
      </c>
    </row>
    <row r="16" spans="1:19" x14ac:dyDescent="0.2">
      <c r="A16" s="213" t="s">
        <v>1692</v>
      </c>
      <c r="B16" s="117" t="s">
        <v>1473</v>
      </c>
      <c r="C16" s="20" t="s">
        <v>98</v>
      </c>
      <c r="D16" s="9"/>
      <c r="E16" s="9"/>
      <c r="F16" s="9"/>
      <c r="G16" s="124">
        <v>3</v>
      </c>
      <c r="H16" s="9"/>
      <c r="I16" s="9"/>
      <c r="J16" s="9"/>
      <c r="K16" s="9"/>
      <c r="L16" s="9"/>
      <c r="M16" s="9"/>
      <c r="N16" s="9"/>
      <c r="O16" s="140">
        <v>3</v>
      </c>
      <c r="P16" s="145" t="s">
        <v>108</v>
      </c>
      <c r="Q16" s="20" t="s">
        <v>1241</v>
      </c>
      <c r="R16" s="173">
        <v>20</v>
      </c>
      <c r="S16" s="130">
        <f>O16*R16</f>
        <v>60</v>
      </c>
    </row>
    <row r="17" spans="1:19" ht="25.5" x14ac:dyDescent="0.2">
      <c r="A17" s="213" t="s">
        <v>1693</v>
      </c>
      <c r="B17" s="117" t="s">
        <v>1474</v>
      </c>
      <c r="C17" s="20" t="s">
        <v>98</v>
      </c>
      <c r="D17" s="9"/>
      <c r="E17" s="9"/>
      <c r="F17" s="9"/>
      <c r="G17" s="124">
        <v>8</v>
      </c>
      <c r="H17" s="9"/>
      <c r="I17" s="9"/>
      <c r="J17" s="9"/>
      <c r="K17" s="9"/>
      <c r="L17" s="9"/>
      <c r="M17" s="9"/>
      <c r="N17" s="9"/>
      <c r="O17" s="140">
        <v>8</v>
      </c>
      <c r="P17" s="145" t="s">
        <v>108</v>
      </c>
      <c r="Q17" s="20" t="s">
        <v>1241</v>
      </c>
      <c r="R17" s="173">
        <v>40</v>
      </c>
      <c r="S17" s="130">
        <f t="shared" ref="S17:S37" si="1">O17*R17</f>
        <v>320</v>
      </c>
    </row>
    <row r="18" spans="1:19" ht="25.5" x14ac:dyDescent="0.2">
      <c r="A18" s="213" t="s">
        <v>1694</v>
      </c>
      <c r="B18" s="117" t="s">
        <v>1475</v>
      </c>
      <c r="C18" s="20" t="s">
        <v>98</v>
      </c>
      <c r="D18" s="9"/>
      <c r="E18" s="9"/>
      <c r="F18" s="9"/>
      <c r="G18" s="124">
        <v>1</v>
      </c>
      <c r="H18" s="9"/>
      <c r="I18" s="9"/>
      <c r="J18" s="9"/>
      <c r="K18" s="9"/>
      <c r="L18" s="9"/>
      <c r="M18" s="9"/>
      <c r="N18" s="9"/>
      <c r="O18" s="140">
        <v>1</v>
      </c>
      <c r="P18" s="145" t="s">
        <v>108</v>
      </c>
      <c r="Q18" s="20" t="s">
        <v>1241</v>
      </c>
      <c r="R18" s="173">
        <v>150</v>
      </c>
      <c r="S18" s="130">
        <f t="shared" si="1"/>
        <v>150</v>
      </c>
    </row>
    <row r="19" spans="1:19" x14ac:dyDescent="0.2">
      <c r="A19" s="213" t="s">
        <v>1695</v>
      </c>
      <c r="B19" s="117" t="s">
        <v>1476</v>
      </c>
      <c r="C19" s="20" t="s">
        <v>98</v>
      </c>
      <c r="D19" s="9"/>
      <c r="E19" s="9"/>
      <c r="F19" s="9"/>
      <c r="G19" s="124">
        <v>1</v>
      </c>
      <c r="H19" s="9"/>
      <c r="I19" s="9"/>
      <c r="J19" s="9"/>
      <c r="K19" s="9"/>
      <c r="L19" s="9"/>
      <c r="M19" s="9"/>
      <c r="N19" s="9"/>
      <c r="O19" s="140">
        <v>1</v>
      </c>
      <c r="P19" s="145" t="s">
        <v>108</v>
      </c>
      <c r="Q19" s="20" t="s">
        <v>1241</v>
      </c>
      <c r="R19" s="173">
        <v>25</v>
      </c>
      <c r="S19" s="130">
        <f t="shared" si="1"/>
        <v>25</v>
      </c>
    </row>
    <row r="20" spans="1:19" x14ac:dyDescent="0.2">
      <c r="A20" s="213" t="s">
        <v>1696</v>
      </c>
      <c r="B20" s="117" t="s">
        <v>1477</v>
      </c>
      <c r="C20" s="20" t="s">
        <v>98</v>
      </c>
      <c r="D20" s="9"/>
      <c r="E20" s="9"/>
      <c r="F20" s="9"/>
      <c r="G20" s="124">
        <v>1</v>
      </c>
      <c r="H20" s="9"/>
      <c r="I20" s="9"/>
      <c r="J20" s="9"/>
      <c r="K20" s="9"/>
      <c r="L20" s="9"/>
      <c r="M20" s="9"/>
      <c r="N20" s="9"/>
      <c r="O20" s="140">
        <v>1</v>
      </c>
      <c r="P20" s="145" t="s">
        <v>108</v>
      </c>
      <c r="Q20" s="20" t="s">
        <v>1241</v>
      </c>
      <c r="R20" s="173">
        <v>35</v>
      </c>
      <c r="S20" s="130">
        <f t="shared" si="1"/>
        <v>35</v>
      </c>
    </row>
    <row r="21" spans="1:19" ht="25.5" x14ac:dyDescent="0.2">
      <c r="A21" s="213" t="s">
        <v>1697</v>
      </c>
      <c r="B21" s="117" t="s">
        <v>1478</v>
      </c>
      <c r="C21" s="20" t="s">
        <v>98</v>
      </c>
      <c r="D21" s="9"/>
      <c r="E21" s="9"/>
      <c r="F21" s="9"/>
      <c r="G21" s="124">
        <v>1</v>
      </c>
      <c r="H21" s="9"/>
      <c r="I21" s="9"/>
      <c r="J21" s="9"/>
      <c r="K21" s="9"/>
      <c r="L21" s="9"/>
      <c r="M21" s="9"/>
      <c r="N21" s="9"/>
      <c r="O21" s="140">
        <v>1</v>
      </c>
      <c r="P21" s="145" t="s">
        <v>108</v>
      </c>
      <c r="Q21" s="20" t="s">
        <v>1241</v>
      </c>
      <c r="R21" s="173">
        <v>45</v>
      </c>
      <c r="S21" s="130">
        <f t="shared" si="1"/>
        <v>45</v>
      </c>
    </row>
    <row r="22" spans="1:19" x14ac:dyDescent="0.2">
      <c r="A22" s="213" t="s">
        <v>1698</v>
      </c>
      <c r="B22" s="117" t="s">
        <v>1479</v>
      </c>
      <c r="C22" s="20" t="s">
        <v>98</v>
      </c>
      <c r="D22" s="9"/>
      <c r="E22" s="9"/>
      <c r="F22" s="9"/>
      <c r="G22" s="124">
        <v>2</v>
      </c>
      <c r="H22" s="9"/>
      <c r="I22" s="9"/>
      <c r="J22" s="9"/>
      <c r="K22" s="9"/>
      <c r="L22" s="9"/>
      <c r="M22" s="9"/>
      <c r="N22" s="9"/>
      <c r="O22" s="140">
        <v>2</v>
      </c>
      <c r="P22" s="145" t="s">
        <v>108</v>
      </c>
      <c r="Q22" s="20" t="s">
        <v>1241</v>
      </c>
      <c r="R22" s="173">
        <v>50</v>
      </c>
      <c r="S22" s="130">
        <f t="shared" si="1"/>
        <v>100</v>
      </c>
    </row>
    <row r="23" spans="1:19" x14ac:dyDescent="0.2">
      <c r="A23" s="213" t="s">
        <v>1699</v>
      </c>
      <c r="B23" s="118" t="s">
        <v>1480</v>
      </c>
      <c r="C23" s="20" t="s">
        <v>98</v>
      </c>
      <c r="D23" s="9"/>
      <c r="E23" s="9"/>
      <c r="F23" s="9"/>
      <c r="G23" s="125">
        <v>1</v>
      </c>
      <c r="H23" s="9"/>
      <c r="I23" s="9"/>
      <c r="J23" s="9"/>
      <c r="K23" s="9"/>
      <c r="L23" s="9"/>
      <c r="M23" s="9"/>
      <c r="N23" s="9"/>
      <c r="O23" s="125">
        <v>1</v>
      </c>
      <c r="P23" s="121" t="s">
        <v>108</v>
      </c>
      <c r="Q23" s="20" t="s">
        <v>1241</v>
      </c>
      <c r="R23" s="174">
        <v>45</v>
      </c>
      <c r="S23" s="130">
        <f t="shared" si="1"/>
        <v>45</v>
      </c>
    </row>
    <row r="24" spans="1:19" x14ac:dyDescent="0.2">
      <c r="A24" s="213" t="s">
        <v>1700</v>
      </c>
      <c r="B24" s="118" t="s">
        <v>1481</v>
      </c>
      <c r="C24" s="20" t="s">
        <v>98</v>
      </c>
      <c r="D24" s="9"/>
      <c r="E24" s="9"/>
      <c r="F24" s="9"/>
      <c r="G24" s="126">
        <v>2</v>
      </c>
      <c r="H24" s="9"/>
      <c r="I24" s="9"/>
      <c r="J24" s="9"/>
      <c r="K24" s="9"/>
      <c r="L24" s="9"/>
      <c r="M24" s="9"/>
      <c r="N24" s="9"/>
      <c r="O24" s="141">
        <v>2</v>
      </c>
      <c r="P24" s="146" t="s">
        <v>108</v>
      </c>
      <c r="Q24" s="20" t="s">
        <v>1241</v>
      </c>
      <c r="R24" s="175">
        <v>30</v>
      </c>
      <c r="S24" s="130">
        <f t="shared" si="1"/>
        <v>60</v>
      </c>
    </row>
    <row r="25" spans="1:19" x14ac:dyDescent="0.2">
      <c r="A25" s="213" t="s">
        <v>1701</v>
      </c>
      <c r="B25" s="118" t="s">
        <v>1482</v>
      </c>
      <c r="C25" s="20" t="s">
        <v>98</v>
      </c>
      <c r="D25" s="9"/>
      <c r="E25" s="9"/>
      <c r="F25" s="9"/>
      <c r="G25" s="126">
        <v>3</v>
      </c>
      <c r="H25" s="9"/>
      <c r="I25" s="9"/>
      <c r="J25" s="9"/>
      <c r="K25" s="9"/>
      <c r="L25" s="9"/>
      <c r="M25" s="9"/>
      <c r="N25" s="9"/>
      <c r="O25" s="141">
        <v>3</v>
      </c>
      <c r="P25" s="146" t="s">
        <v>108</v>
      </c>
      <c r="Q25" s="20" t="s">
        <v>1241</v>
      </c>
      <c r="R25" s="175">
        <v>800</v>
      </c>
      <c r="S25" s="130">
        <f t="shared" si="1"/>
        <v>2400</v>
      </c>
    </row>
    <row r="26" spans="1:19" x14ac:dyDescent="0.2">
      <c r="A26" s="213" t="s">
        <v>1702</v>
      </c>
      <c r="B26" s="118" t="s">
        <v>1483</v>
      </c>
      <c r="C26" s="20" t="s">
        <v>98</v>
      </c>
      <c r="D26" s="9"/>
      <c r="E26" s="9"/>
      <c r="F26" s="9"/>
      <c r="G26" s="126">
        <v>3</v>
      </c>
      <c r="H26" s="9"/>
      <c r="I26" s="9"/>
      <c r="J26" s="9"/>
      <c r="K26" s="9"/>
      <c r="L26" s="9"/>
      <c r="M26" s="9"/>
      <c r="N26" s="9"/>
      <c r="O26" s="141">
        <v>3</v>
      </c>
      <c r="P26" s="146" t="s">
        <v>108</v>
      </c>
      <c r="Q26" s="20" t="s">
        <v>1241</v>
      </c>
      <c r="R26" s="175">
        <v>45</v>
      </c>
      <c r="S26" s="130">
        <f t="shared" si="1"/>
        <v>135</v>
      </c>
    </row>
    <row r="27" spans="1:19" ht="25.5" x14ac:dyDescent="0.2">
      <c r="A27" s="213" t="s">
        <v>1703</v>
      </c>
      <c r="B27" s="118" t="s">
        <v>1484</v>
      </c>
      <c r="C27" s="20" t="s">
        <v>98</v>
      </c>
      <c r="D27" s="9"/>
      <c r="E27" s="9"/>
      <c r="F27" s="9"/>
      <c r="G27" s="126">
        <v>2</v>
      </c>
      <c r="H27" s="9"/>
      <c r="I27" s="9"/>
      <c r="J27" s="9"/>
      <c r="K27" s="9"/>
      <c r="L27" s="9"/>
      <c r="M27" s="9"/>
      <c r="N27" s="9"/>
      <c r="O27" s="141">
        <v>2</v>
      </c>
      <c r="P27" s="146" t="s">
        <v>108</v>
      </c>
      <c r="Q27" s="20" t="s">
        <v>1241</v>
      </c>
      <c r="R27" s="175">
        <v>40</v>
      </c>
      <c r="S27" s="130">
        <f t="shared" si="1"/>
        <v>80</v>
      </c>
    </row>
    <row r="28" spans="1:19" ht="27" customHeight="1" x14ac:dyDescent="0.2">
      <c r="A28" s="213" t="s">
        <v>1704</v>
      </c>
      <c r="B28" s="120" t="s">
        <v>1485</v>
      </c>
      <c r="C28" s="20" t="s">
        <v>98</v>
      </c>
      <c r="D28" s="9"/>
      <c r="E28" s="9"/>
      <c r="F28" s="9"/>
      <c r="G28" s="126">
        <v>3</v>
      </c>
      <c r="H28" s="9"/>
      <c r="I28" s="9"/>
      <c r="J28" s="9"/>
      <c r="K28" s="9"/>
      <c r="L28" s="9"/>
      <c r="M28" s="9"/>
      <c r="N28" s="9"/>
      <c r="O28" s="141">
        <v>3</v>
      </c>
      <c r="P28" s="146" t="s">
        <v>108</v>
      </c>
      <c r="Q28" s="20" t="s">
        <v>1241</v>
      </c>
      <c r="R28" s="175">
        <v>80</v>
      </c>
      <c r="S28" s="130">
        <f t="shared" si="1"/>
        <v>240</v>
      </c>
    </row>
    <row r="29" spans="1:19" x14ac:dyDescent="0.2">
      <c r="A29" s="213" t="s">
        <v>1680</v>
      </c>
      <c r="B29" s="118" t="s">
        <v>1486</v>
      </c>
      <c r="C29" s="20" t="s">
        <v>98</v>
      </c>
      <c r="D29" s="9"/>
      <c r="E29" s="9"/>
      <c r="F29" s="9"/>
      <c r="G29" s="126">
        <v>2</v>
      </c>
      <c r="H29" s="9"/>
      <c r="I29" s="9"/>
      <c r="J29" s="9"/>
      <c r="K29" s="9"/>
      <c r="L29" s="9"/>
      <c r="M29" s="9"/>
      <c r="N29" s="9"/>
      <c r="O29" s="141">
        <v>2</v>
      </c>
      <c r="P29" s="146" t="s">
        <v>108</v>
      </c>
      <c r="Q29" s="20" t="s">
        <v>1241</v>
      </c>
      <c r="R29" s="175">
        <v>500</v>
      </c>
      <c r="S29" s="130">
        <f t="shared" si="1"/>
        <v>1000</v>
      </c>
    </row>
    <row r="30" spans="1:19" x14ac:dyDescent="0.2">
      <c r="A30" s="213" t="s">
        <v>1681</v>
      </c>
      <c r="B30" s="93" t="s">
        <v>1487</v>
      </c>
      <c r="C30" s="20" t="s">
        <v>98</v>
      </c>
      <c r="D30" s="9"/>
      <c r="E30" s="9"/>
      <c r="F30" s="9"/>
      <c r="G30" s="127">
        <v>10</v>
      </c>
      <c r="H30" s="9"/>
      <c r="I30" s="9"/>
      <c r="J30" s="9"/>
      <c r="K30" s="9"/>
      <c r="L30" s="9"/>
      <c r="M30" s="9"/>
      <c r="N30" s="9"/>
      <c r="O30" s="142">
        <v>10</v>
      </c>
      <c r="P30" s="122" t="s">
        <v>523</v>
      </c>
      <c r="Q30" s="20" t="s">
        <v>1241</v>
      </c>
      <c r="R30" s="176">
        <v>6500</v>
      </c>
      <c r="S30" s="130">
        <f t="shared" si="1"/>
        <v>65000</v>
      </c>
    </row>
    <row r="31" spans="1:19" x14ac:dyDescent="0.2">
      <c r="A31" s="213" t="s">
        <v>1682</v>
      </c>
      <c r="B31" s="93" t="s">
        <v>1488</v>
      </c>
      <c r="C31" s="20" t="s">
        <v>98</v>
      </c>
      <c r="D31" s="9"/>
      <c r="E31" s="9"/>
      <c r="F31" s="9"/>
      <c r="G31" s="127">
        <v>16</v>
      </c>
      <c r="H31" s="9"/>
      <c r="I31" s="9"/>
      <c r="J31" s="9"/>
      <c r="K31" s="9"/>
      <c r="L31" s="9"/>
      <c r="M31" s="9"/>
      <c r="N31" s="9"/>
      <c r="O31" s="142">
        <v>16</v>
      </c>
      <c r="P31" s="122" t="s">
        <v>523</v>
      </c>
      <c r="Q31" s="20" t="s">
        <v>1241</v>
      </c>
      <c r="R31" s="176">
        <v>850</v>
      </c>
      <c r="S31" s="130">
        <f t="shared" si="1"/>
        <v>13600</v>
      </c>
    </row>
    <row r="32" spans="1:19" x14ac:dyDescent="0.2">
      <c r="A32" s="213" t="s">
        <v>1683</v>
      </c>
      <c r="B32" s="93" t="s">
        <v>1489</v>
      </c>
      <c r="C32" s="20" t="s">
        <v>98</v>
      </c>
      <c r="D32" s="9"/>
      <c r="E32" s="9"/>
      <c r="F32" s="9"/>
      <c r="G32" s="127">
        <v>6</v>
      </c>
      <c r="H32" s="9"/>
      <c r="I32" s="9"/>
      <c r="J32" s="9"/>
      <c r="K32" s="9"/>
      <c r="L32" s="9"/>
      <c r="M32" s="9"/>
      <c r="N32" s="9"/>
      <c r="O32" s="142">
        <v>6</v>
      </c>
      <c r="P32" s="122" t="s">
        <v>523</v>
      </c>
      <c r="Q32" s="20" t="s">
        <v>1241</v>
      </c>
      <c r="R32" s="176">
        <v>260</v>
      </c>
      <c r="S32" s="130">
        <f t="shared" si="1"/>
        <v>1560</v>
      </c>
    </row>
    <row r="33" spans="1:19" x14ac:dyDescent="0.2">
      <c r="A33" s="213" t="s">
        <v>1705</v>
      </c>
      <c r="B33" s="93" t="s">
        <v>1490</v>
      </c>
      <c r="C33" s="20" t="s">
        <v>98</v>
      </c>
      <c r="D33" s="9"/>
      <c r="E33" s="9"/>
      <c r="F33" s="9"/>
      <c r="G33" s="127">
        <v>4</v>
      </c>
      <c r="H33" s="9"/>
      <c r="I33" s="9"/>
      <c r="J33" s="9"/>
      <c r="K33" s="9"/>
      <c r="L33" s="9"/>
      <c r="M33" s="9"/>
      <c r="N33" s="9"/>
      <c r="O33" s="142">
        <v>4</v>
      </c>
      <c r="P33" s="122" t="s">
        <v>523</v>
      </c>
      <c r="Q33" s="20" t="s">
        <v>1240</v>
      </c>
      <c r="R33" s="177">
        <v>2500</v>
      </c>
      <c r="S33" s="130">
        <f t="shared" si="1"/>
        <v>10000</v>
      </c>
    </row>
    <row r="34" spans="1:19" x14ac:dyDescent="0.2">
      <c r="A34" s="213" t="s">
        <v>1706</v>
      </c>
      <c r="B34" s="93" t="s">
        <v>1491</v>
      </c>
      <c r="C34" s="20" t="s">
        <v>98</v>
      </c>
      <c r="D34" s="9"/>
      <c r="E34" s="9"/>
      <c r="F34" s="9"/>
      <c r="G34" s="127">
        <v>18</v>
      </c>
      <c r="H34" s="9"/>
      <c r="I34" s="9"/>
      <c r="J34" s="9"/>
      <c r="K34" s="9"/>
      <c r="L34" s="9"/>
      <c r="M34" s="9"/>
      <c r="N34" s="9"/>
      <c r="O34" s="142">
        <v>18</v>
      </c>
      <c r="P34" s="122" t="s">
        <v>523</v>
      </c>
      <c r="Q34" s="20" t="s">
        <v>1241</v>
      </c>
      <c r="R34" s="176">
        <v>250</v>
      </c>
      <c r="S34" s="130">
        <f t="shared" si="1"/>
        <v>4500</v>
      </c>
    </row>
    <row r="35" spans="1:19" x14ac:dyDescent="0.2">
      <c r="A35" s="213" t="s">
        <v>1707</v>
      </c>
      <c r="B35" s="93" t="s">
        <v>1492</v>
      </c>
      <c r="C35" s="20" t="s">
        <v>98</v>
      </c>
      <c r="D35" s="9"/>
      <c r="E35" s="9"/>
      <c r="F35" s="9"/>
      <c r="G35" s="127">
        <v>3</v>
      </c>
      <c r="H35" s="9"/>
      <c r="I35" s="9"/>
      <c r="J35" s="9"/>
      <c r="K35" s="9"/>
      <c r="L35" s="9"/>
      <c r="M35" s="9"/>
      <c r="N35" s="9"/>
      <c r="O35" s="142">
        <v>3</v>
      </c>
      <c r="P35" s="122" t="s">
        <v>523</v>
      </c>
      <c r="Q35" s="20" t="s">
        <v>1241</v>
      </c>
      <c r="R35" s="176">
        <v>1200</v>
      </c>
      <c r="S35" s="130">
        <f t="shared" si="1"/>
        <v>3600</v>
      </c>
    </row>
    <row r="36" spans="1:19" x14ac:dyDescent="0.2">
      <c r="A36" s="213" t="s">
        <v>1708</v>
      </c>
      <c r="B36" s="93" t="s">
        <v>1493</v>
      </c>
      <c r="C36" s="20" t="s">
        <v>98</v>
      </c>
      <c r="D36" s="9"/>
      <c r="E36" s="9"/>
      <c r="F36" s="9"/>
      <c r="G36" s="127">
        <v>25</v>
      </c>
      <c r="H36" s="9"/>
      <c r="I36" s="9"/>
      <c r="J36" s="9"/>
      <c r="K36" s="9"/>
      <c r="L36" s="9"/>
      <c r="M36" s="9"/>
      <c r="N36" s="9"/>
      <c r="O36" s="142">
        <v>25</v>
      </c>
      <c r="P36" s="122" t="s">
        <v>523</v>
      </c>
      <c r="Q36" s="20" t="s">
        <v>1241</v>
      </c>
      <c r="R36" s="176">
        <v>250</v>
      </c>
      <c r="S36" s="130">
        <f t="shared" si="1"/>
        <v>6250</v>
      </c>
    </row>
    <row r="37" spans="1:19" x14ac:dyDescent="0.2">
      <c r="A37" s="213" t="s">
        <v>1709</v>
      </c>
      <c r="B37" s="93" t="s">
        <v>1494</v>
      </c>
      <c r="C37" s="20" t="s">
        <v>98</v>
      </c>
      <c r="D37" s="9"/>
      <c r="E37" s="9"/>
      <c r="F37" s="9"/>
      <c r="G37" s="127">
        <v>5</v>
      </c>
      <c r="H37" s="9"/>
      <c r="I37" s="9"/>
      <c r="J37" s="9"/>
      <c r="K37" s="9"/>
      <c r="L37" s="9"/>
      <c r="M37" s="9"/>
      <c r="N37" s="9"/>
      <c r="O37" s="142">
        <v>5</v>
      </c>
      <c r="P37" s="122" t="s">
        <v>523</v>
      </c>
      <c r="Q37" s="20" t="s">
        <v>1241</v>
      </c>
      <c r="R37" s="176">
        <v>1200</v>
      </c>
      <c r="S37" s="130">
        <f t="shared" si="1"/>
        <v>6000</v>
      </c>
    </row>
    <row r="38" spans="1:19" x14ac:dyDescent="0.2">
      <c r="A38" s="213" t="s">
        <v>1710</v>
      </c>
      <c r="B38" s="93" t="s">
        <v>1495</v>
      </c>
      <c r="C38" s="20" t="s">
        <v>98</v>
      </c>
      <c r="D38" s="9"/>
      <c r="E38" s="9"/>
      <c r="F38" s="9"/>
      <c r="G38" s="127">
        <v>9</v>
      </c>
      <c r="H38" s="9"/>
      <c r="I38" s="9"/>
      <c r="J38" s="9"/>
      <c r="K38" s="9"/>
      <c r="L38" s="9"/>
      <c r="M38" s="9"/>
      <c r="N38" s="9"/>
      <c r="O38" s="142">
        <v>9</v>
      </c>
      <c r="P38" s="122" t="s">
        <v>523</v>
      </c>
      <c r="Q38" s="20" t="s">
        <v>1241</v>
      </c>
      <c r="R38" s="176">
        <v>1000</v>
      </c>
      <c r="S38" s="130">
        <f>O38*R38</f>
        <v>9000</v>
      </c>
    </row>
    <row r="39" spans="1:19" x14ac:dyDescent="0.2">
      <c r="A39" s="213" t="s">
        <v>1711</v>
      </c>
      <c r="B39" s="93" t="s">
        <v>1496</v>
      </c>
      <c r="C39" s="20" t="s">
        <v>98</v>
      </c>
      <c r="D39" s="9"/>
      <c r="E39" s="9"/>
      <c r="F39" s="9"/>
      <c r="G39" s="127">
        <v>7</v>
      </c>
      <c r="H39" s="9"/>
      <c r="I39" s="9"/>
      <c r="J39" s="9"/>
      <c r="K39" s="9"/>
      <c r="L39" s="9"/>
      <c r="M39" s="9"/>
      <c r="N39" s="9"/>
      <c r="O39" s="142">
        <v>7</v>
      </c>
      <c r="P39" s="122" t="s">
        <v>523</v>
      </c>
      <c r="Q39" s="20" t="s">
        <v>1241</v>
      </c>
      <c r="R39" s="176">
        <v>2500</v>
      </c>
      <c r="S39" s="130">
        <f t="shared" ref="S39:S44" si="2">O39*R39</f>
        <v>17500</v>
      </c>
    </row>
    <row r="40" spans="1:19" x14ac:dyDescent="0.2">
      <c r="A40" s="213" t="s">
        <v>1712</v>
      </c>
      <c r="B40" s="119" t="s">
        <v>1497</v>
      </c>
      <c r="C40" s="20" t="s">
        <v>98</v>
      </c>
      <c r="D40" s="9"/>
      <c r="E40" s="9"/>
      <c r="F40" s="9"/>
      <c r="G40" s="128">
        <v>1</v>
      </c>
      <c r="H40" s="9"/>
      <c r="I40" s="9"/>
      <c r="J40" s="9"/>
      <c r="K40" s="9"/>
      <c r="L40" s="9"/>
      <c r="M40" s="9"/>
      <c r="N40" s="9"/>
      <c r="O40" s="143">
        <v>1</v>
      </c>
      <c r="P40" s="123" t="s">
        <v>523</v>
      </c>
      <c r="Q40" s="20" t="s">
        <v>1241</v>
      </c>
      <c r="R40" s="176">
        <v>25000</v>
      </c>
      <c r="S40" s="130">
        <f t="shared" si="2"/>
        <v>25000</v>
      </c>
    </row>
    <row r="41" spans="1:19" x14ac:dyDescent="0.2">
      <c r="A41" s="213" t="s">
        <v>1713</v>
      </c>
      <c r="B41" s="93" t="s">
        <v>1498</v>
      </c>
      <c r="C41" s="20" t="s">
        <v>98</v>
      </c>
      <c r="D41" s="9"/>
      <c r="E41" s="9"/>
      <c r="F41" s="9"/>
      <c r="G41" s="127">
        <v>2</v>
      </c>
      <c r="H41" s="9"/>
      <c r="I41" s="9"/>
      <c r="J41" s="9"/>
      <c r="K41" s="9"/>
      <c r="L41" s="9"/>
      <c r="M41" s="9"/>
      <c r="N41" s="9"/>
      <c r="O41" s="142">
        <v>2</v>
      </c>
      <c r="P41" s="122" t="s">
        <v>523</v>
      </c>
      <c r="Q41" s="20" t="s">
        <v>1241</v>
      </c>
      <c r="R41" s="176">
        <v>600</v>
      </c>
      <c r="S41" s="130">
        <f t="shared" si="2"/>
        <v>1200</v>
      </c>
    </row>
    <row r="42" spans="1:19" x14ac:dyDescent="0.2">
      <c r="A42" s="213" t="s">
        <v>1714</v>
      </c>
      <c r="B42" s="93" t="s">
        <v>1499</v>
      </c>
      <c r="C42" s="20" t="s">
        <v>98</v>
      </c>
      <c r="D42" s="9"/>
      <c r="E42" s="9"/>
      <c r="F42" s="9"/>
      <c r="G42" s="127">
        <v>5</v>
      </c>
      <c r="H42" s="9"/>
      <c r="I42" s="9"/>
      <c r="J42" s="9"/>
      <c r="K42" s="9"/>
      <c r="L42" s="9"/>
      <c r="M42" s="9"/>
      <c r="N42" s="9"/>
      <c r="O42" s="142">
        <v>5</v>
      </c>
      <c r="P42" s="122" t="s">
        <v>108</v>
      </c>
      <c r="Q42" s="20" t="s">
        <v>1241</v>
      </c>
      <c r="R42" s="176">
        <v>450</v>
      </c>
      <c r="S42" s="130">
        <f t="shared" si="2"/>
        <v>2250</v>
      </c>
    </row>
    <row r="43" spans="1:19" x14ac:dyDescent="0.2">
      <c r="A43" s="213" t="s">
        <v>1715</v>
      </c>
      <c r="B43" s="93" t="s">
        <v>1500</v>
      </c>
      <c r="C43" s="20" t="s">
        <v>98</v>
      </c>
      <c r="D43" s="9"/>
      <c r="E43" s="9"/>
      <c r="F43" s="9"/>
      <c r="G43" s="127">
        <v>2</v>
      </c>
      <c r="H43" s="9"/>
      <c r="I43" s="9"/>
      <c r="J43" s="9"/>
      <c r="K43" s="9"/>
      <c r="L43" s="9"/>
      <c r="M43" s="9"/>
      <c r="N43" s="9"/>
      <c r="O43" s="142">
        <v>2</v>
      </c>
      <c r="P43" s="122" t="s">
        <v>523</v>
      </c>
      <c r="Q43" s="20" t="s">
        <v>1241</v>
      </c>
      <c r="R43" s="176">
        <v>100</v>
      </c>
      <c r="S43" s="130">
        <f t="shared" si="2"/>
        <v>200</v>
      </c>
    </row>
    <row r="44" spans="1:19" x14ac:dyDescent="0.2">
      <c r="A44" s="213" t="s">
        <v>1716</v>
      </c>
      <c r="B44" s="93" t="s">
        <v>1501</v>
      </c>
      <c r="C44" s="20" t="s">
        <v>98</v>
      </c>
      <c r="D44" s="9"/>
      <c r="E44" s="9"/>
      <c r="F44" s="9"/>
      <c r="G44" s="127">
        <v>3</v>
      </c>
      <c r="H44" s="9"/>
      <c r="I44" s="9"/>
      <c r="J44" s="9"/>
      <c r="K44" s="9"/>
      <c r="L44" s="9"/>
      <c r="M44" s="9"/>
      <c r="N44" s="9"/>
      <c r="O44" s="142">
        <v>3</v>
      </c>
      <c r="P44" s="122" t="s">
        <v>523</v>
      </c>
      <c r="Q44" s="20" t="s">
        <v>1241</v>
      </c>
      <c r="R44" s="176">
        <v>150</v>
      </c>
      <c r="S44" s="130">
        <f t="shared" si="2"/>
        <v>450</v>
      </c>
    </row>
    <row r="45" spans="1:19" x14ac:dyDescent="0.2">
      <c r="A45" s="213" t="s">
        <v>1717</v>
      </c>
      <c r="B45" s="93" t="s">
        <v>1502</v>
      </c>
      <c r="C45" s="20" t="s">
        <v>98</v>
      </c>
      <c r="D45" s="9"/>
      <c r="E45" s="9"/>
      <c r="F45" s="9"/>
      <c r="G45" s="127">
        <v>2</v>
      </c>
      <c r="H45" s="9"/>
      <c r="I45" s="9"/>
      <c r="J45" s="9"/>
      <c r="K45" s="9"/>
      <c r="L45" s="9"/>
      <c r="M45" s="9"/>
      <c r="N45" s="9"/>
      <c r="O45" s="142">
        <v>2</v>
      </c>
      <c r="P45" s="122" t="s">
        <v>523</v>
      </c>
      <c r="Q45" s="20" t="s">
        <v>1241</v>
      </c>
      <c r="R45" s="176">
        <v>75</v>
      </c>
      <c r="S45" s="130">
        <f>O45*R45</f>
        <v>150</v>
      </c>
    </row>
    <row r="46" spans="1:19" x14ac:dyDescent="0.2">
      <c r="A46" s="213" t="s">
        <v>1758</v>
      </c>
      <c r="B46" s="93" t="s">
        <v>1503</v>
      </c>
      <c r="C46" s="20" t="s">
        <v>98</v>
      </c>
      <c r="D46" s="9"/>
      <c r="E46" s="9"/>
      <c r="F46" s="9"/>
      <c r="G46" s="127">
        <v>1</v>
      </c>
      <c r="H46" s="9"/>
      <c r="I46" s="9"/>
      <c r="J46" s="9"/>
      <c r="K46" s="9"/>
      <c r="L46" s="9"/>
      <c r="M46" s="9"/>
      <c r="N46" s="9"/>
      <c r="O46" s="142">
        <v>1</v>
      </c>
      <c r="P46" s="122" t="s">
        <v>523</v>
      </c>
      <c r="Q46" s="20" t="s">
        <v>1241</v>
      </c>
      <c r="R46" s="177">
        <v>300</v>
      </c>
      <c r="S46" s="130">
        <f t="shared" ref="S46:S106" si="3">O46*R46</f>
        <v>300</v>
      </c>
    </row>
    <row r="47" spans="1:19" x14ac:dyDescent="0.2">
      <c r="A47" s="213" t="s">
        <v>1718</v>
      </c>
      <c r="B47" s="93" t="s">
        <v>1504</v>
      </c>
      <c r="C47" s="20" t="s">
        <v>98</v>
      </c>
      <c r="D47" s="9"/>
      <c r="E47" s="9"/>
      <c r="F47" s="9"/>
      <c r="G47" s="127">
        <v>1</v>
      </c>
      <c r="H47" s="9"/>
      <c r="I47" s="9"/>
      <c r="J47" s="9"/>
      <c r="K47" s="9"/>
      <c r="L47" s="9"/>
      <c r="M47" s="9"/>
      <c r="N47" s="9"/>
      <c r="O47" s="142">
        <v>1</v>
      </c>
      <c r="P47" s="122" t="s">
        <v>523</v>
      </c>
      <c r="Q47" s="20" t="s">
        <v>1241</v>
      </c>
      <c r="R47" s="176">
        <v>750</v>
      </c>
      <c r="S47" s="130">
        <f t="shared" si="3"/>
        <v>750</v>
      </c>
    </row>
    <row r="48" spans="1:19" x14ac:dyDescent="0.2">
      <c r="A48" s="213" t="s">
        <v>1719</v>
      </c>
      <c r="B48" s="93" t="s">
        <v>1505</v>
      </c>
      <c r="C48" s="20" t="s">
        <v>98</v>
      </c>
      <c r="D48" s="9"/>
      <c r="E48" s="9"/>
      <c r="F48" s="9"/>
      <c r="G48" s="127">
        <v>3</v>
      </c>
      <c r="H48" s="9"/>
      <c r="I48" s="9"/>
      <c r="J48" s="9"/>
      <c r="K48" s="9"/>
      <c r="L48" s="9"/>
      <c r="M48" s="9"/>
      <c r="N48" s="9"/>
      <c r="O48" s="142">
        <v>3</v>
      </c>
      <c r="P48" s="122" t="s">
        <v>523</v>
      </c>
      <c r="Q48" s="20" t="s">
        <v>1241</v>
      </c>
      <c r="R48" s="176">
        <v>2500</v>
      </c>
      <c r="S48" s="130">
        <f t="shared" si="3"/>
        <v>7500</v>
      </c>
    </row>
    <row r="49" spans="1:19" x14ac:dyDescent="0.2">
      <c r="A49" s="213" t="s">
        <v>1720</v>
      </c>
      <c r="B49" s="93" t="s">
        <v>1506</v>
      </c>
      <c r="C49" s="20" t="s">
        <v>98</v>
      </c>
      <c r="D49" s="9"/>
      <c r="E49" s="9"/>
      <c r="F49" s="9"/>
      <c r="G49" s="127">
        <v>18</v>
      </c>
      <c r="H49" s="9"/>
      <c r="I49" s="9"/>
      <c r="J49" s="9"/>
      <c r="K49" s="9"/>
      <c r="L49" s="9"/>
      <c r="M49" s="9"/>
      <c r="N49" s="9"/>
      <c r="O49" s="142">
        <v>18</v>
      </c>
      <c r="P49" s="122" t="s">
        <v>523</v>
      </c>
      <c r="Q49" s="20" t="s">
        <v>1241</v>
      </c>
      <c r="R49" s="178">
        <v>500</v>
      </c>
      <c r="S49" s="130">
        <f t="shared" si="3"/>
        <v>9000</v>
      </c>
    </row>
    <row r="50" spans="1:19" x14ac:dyDescent="0.2">
      <c r="A50" s="213" t="s">
        <v>1721</v>
      </c>
      <c r="B50" s="93" t="s">
        <v>1507</v>
      </c>
      <c r="C50" s="20" t="s">
        <v>98</v>
      </c>
      <c r="D50" s="9"/>
      <c r="E50" s="9"/>
      <c r="F50" s="9"/>
      <c r="G50" s="127">
        <v>2</v>
      </c>
      <c r="H50" s="9"/>
      <c r="I50" s="9"/>
      <c r="J50" s="9"/>
      <c r="K50" s="9"/>
      <c r="L50" s="9"/>
      <c r="M50" s="9"/>
      <c r="N50" s="9"/>
      <c r="O50" s="142">
        <v>2</v>
      </c>
      <c r="P50" s="122" t="s">
        <v>523</v>
      </c>
      <c r="Q50" s="20" t="s">
        <v>1241</v>
      </c>
      <c r="R50" s="179">
        <v>200</v>
      </c>
      <c r="S50" s="130">
        <f t="shared" si="3"/>
        <v>400</v>
      </c>
    </row>
    <row r="51" spans="1:19" x14ac:dyDescent="0.2">
      <c r="A51" s="213" t="s">
        <v>1722</v>
      </c>
      <c r="B51" s="93" t="s">
        <v>1508</v>
      </c>
      <c r="C51" s="20" t="s">
        <v>98</v>
      </c>
      <c r="D51" s="9"/>
      <c r="E51" s="9"/>
      <c r="F51" s="9"/>
      <c r="G51" s="127">
        <v>1</v>
      </c>
      <c r="H51" s="9"/>
      <c r="I51" s="9"/>
      <c r="J51" s="9"/>
      <c r="K51" s="9"/>
      <c r="L51" s="9"/>
      <c r="M51" s="9"/>
      <c r="N51" s="9"/>
      <c r="O51" s="142">
        <v>1</v>
      </c>
      <c r="P51" s="122" t="s">
        <v>523</v>
      </c>
      <c r="Q51" s="20" t="s">
        <v>1241</v>
      </c>
      <c r="R51" s="176">
        <v>2000</v>
      </c>
      <c r="S51" s="130">
        <f t="shared" si="3"/>
        <v>2000</v>
      </c>
    </row>
    <row r="52" spans="1:19" x14ac:dyDescent="0.2">
      <c r="A52" s="213" t="s">
        <v>1723</v>
      </c>
      <c r="B52" s="131" t="s">
        <v>1509</v>
      </c>
      <c r="C52" s="27" t="s">
        <v>98</v>
      </c>
      <c r="D52" s="132"/>
      <c r="E52" s="132"/>
      <c r="F52" s="132"/>
      <c r="G52" s="133">
        <v>4</v>
      </c>
      <c r="H52" s="132"/>
      <c r="I52" s="132"/>
      <c r="J52" s="132"/>
      <c r="K52" s="132"/>
      <c r="L52" s="132"/>
      <c r="M52" s="132"/>
      <c r="N52" s="132"/>
      <c r="O52" s="144">
        <v>4</v>
      </c>
      <c r="P52" s="134" t="s">
        <v>523</v>
      </c>
      <c r="Q52" s="27" t="s">
        <v>1241</v>
      </c>
      <c r="R52" s="176">
        <v>2500</v>
      </c>
      <c r="S52" s="180">
        <f t="shared" si="3"/>
        <v>10000</v>
      </c>
    </row>
    <row r="53" spans="1:19" x14ac:dyDescent="0.2">
      <c r="A53" s="213" t="s">
        <v>1724</v>
      </c>
      <c r="B53" s="150" t="s">
        <v>1513</v>
      </c>
      <c r="C53" s="42" t="s">
        <v>98</v>
      </c>
      <c r="D53" s="23"/>
      <c r="E53" s="23"/>
      <c r="F53" s="23"/>
      <c r="G53" s="20">
        <v>500</v>
      </c>
      <c r="H53" s="23"/>
      <c r="I53" s="23"/>
      <c r="J53" s="23"/>
      <c r="K53" s="23"/>
      <c r="L53" s="23"/>
      <c r="M53" s="23"/>
      <c r="N53" s="23"/>
      <c r="O53" s="22">
        <v>500</v>
      </c>
      <c r="P53" s="20" t="s">
        <v>524</v>
      </c>
      <c r="Q53" s="20" t="s">
        <v>1241</v>
      </c>
      <c r="R53" s="177">
        <v>35</v>
      </c>
      <c r="S53" s="180">
        <f t="shared" si="3"/>
        <v>17500</v>
      </c>
    </row>
    <row r="54" spans="1:19" x14ac:dyDescent="0.2">
      <c r="A54" s="213" t="s">
        <v>1725</v>
      </c>
      <c r="B54" s="150" t="s">
        <v>1514</v>
      </c>
      <c r="C54" s="42" t="s">
        <v>1306</v>
      </c>
      <c r="D54" s="23"/>
      <c r="E54" s="23"/>
      <c r="F54" s="23"/>
      <c r="G54" s="20">
        <v>100</v>
      </c>
      <c r="H54" s="23"/>
      <c r="I54" s="23"/>
      <c r="J54" s="23"/>
      <c r="K54" s="23"/>
      <c r="L54" s="23"/>
      <c r="M54" s="23"/>
      <c r="N54" s="23"/>
      <c r="O54" s="22">
        <v>100</v>
      </c>
      <c r="P54" s="20" t="s">
        <v>524</v>
      </c>
      <c r="Q54" s="20" t="s">
        <v>1241</v>
      </c>
      <c r="R54" s="177">
        <v>40</v>
      </c>
      <c r="S54" s="180">
        <f t="shared" si="3"/>
        <v>4000</v>
      </c>
    </row>
    <row r="55" spans="1:19" x14ac:dyDescent="0.2">
      <c r="A55" s="213" t="s">
        <v>1726</v>
      </c>
      <c r="B55" s="115" t="s">
        <v>1515</v>
      </c>
      <c r="C55" s="42" t="s">
        <v>98</v>
      </c>
      <c r="D55" s="20"/>
      <c r="E55" s="20"/>
      <c r="F55" s="20"/>
      <c r="G55" s="147">
        <v>2</v>
      </c>
      <c r="H55" s="20"/>
      <c r="I55" s="20"/>
      <c r="J55" s="20"/>
      <c r="K55" s="20"/>
      <c r="L55" s="20"/>
      <c r="M55" s="20"/>
      <c r="N55" s="20"/>
      <c r="O55" s="147">
        <v>2</v>
      </c>
      <c r="P55" s="122" t="s">
        <v>524</v>
      </c>
      <c r="Q55" s="20" t="s">
        <v>1241</v>
      </c>
      <c r="R55" s="176">
        <v>200</v>
      </c>
      <c r="S55" s="180">
        <f t="shared" si="3"/>
        <v>400</v>
      </c>
    </row>
    <row r="56" spans="1:19" x14ac:dyDescent="0.2">
      <c r="A56" s="213" t="s">
        <v>1727</v>
      </c>
      <c r="B56" s="115" t="s">
        <v>1516</v>
      </c>
      <c r="C56" s="42" t="s">
        <v>98</v>
      </c>
      <c r="D56" s="20"/>
      <c r="E56" s="20"/>
      <c r="F56" s="20"/>
      <c r="G56" s="147">
        <v>2</v>
      </c>
      <c r="H56" s="20"/>
      <c r="I56" s="20"/>
      <c r="J56" s="20"/>
      <c r="K56" s="20"/>
      <c r="L56" s="20"/>
      <c r="M56" s="20"/>
      <c r="N56" s="20"/>
      <c r="O56" s="147">
        <v>2</v>
      </c>
      <c r="P56" s="122" t="s">
        <v>524</v>
      </c>
      <c r="Q56" s="20" t="s">
        <v>1241</v>
      </c>
      <c r="R56" s="176">
        <v>250</v>
      </c>
      <c r="S56" s="180">
        <f t="shared" si="3"/>
        <v>500</v>
      </c>
    </row>
    <row r="57" spans="1:19" x14ac:dyDescent="0.2">
      <c r="A57" s="213" t="s">
        <v>1728</v>
      </c>
      <c r="B57" s="115" t="s">
        <v>1517</v>
      </c>
      <c r="C57" s="42" t="s">
        <v>98</v>
      </c>
      <c r="D57" s="20"/>
      <c r="E57" s="20"/>
      <c r="F57" s="20"/>
      <c r="G57" s="147">
        <v>1</v>
      </c>
      <c r="H57" s="20"/>
      <c r="I57" s="20"/>
      <c r="J57" s="20"/>
      <c r="K57" s="20"/>
      <c r="L57" s="20"/>
      <c r="M57" s="20"/>
      <c r="N57" s="20"/>
      <c r="O57" s="147">
        <v>1</v>
      </c>
      <c r="P57" s="122" t="s">
        <v>524</v>
      </c>
      <c r="Q57" s="20" t="s">
        <v>1241</v>
      </c>
      <c r="R57" s="176">
        <v>90</v>
      </c>
      <c r="S57" s="180">
        <f t="shared" si="3"/>
        <v>90</v>
      </c>
    </row>
    <row r="58" spans="1:19" x14ac:dyDescent="0.2">
      <c r="A58" s="213" t="s">
        <v>1729</v>
      </c>
      <c r="B58" s="115" t="s">
        <v>1518</v>
      </c>
      <c r="C58" s="42" t="s">
        <v>98</v>
      </c>
      <c r="D58" s="20"/>
      <c r="E58" s="20"/>
      <c r="F58" s="20"/>
      <c r="G58" s="147">
        <v>1</v>
      </c>
      <c r="H58" s="20"/>
      <c r="I58" s="20"/>
      <c r="J58" s="20"/>
      <c r="K58" s="20"/>
      <c r="L58" s="20"/>
      <c r="M58" s="20"/>
      <c r="N58" s="20"/>
      <c r="O58" s="147">
        <v>1</v>
      </c>
      <c r="P58" s="122" t="s">
        <v>524</v>
      </c>
      <c r="Q58" s="20" t="s">
        <v>1241</v>
      </c>
      <c r="R58" s="176">
        <v>150</v>
      </c>
      <c r="S58" s="180">
        <f t="shared" si="3"/>
        <v>150</v>
      </c>
    </row>
    <row r="59" spans="1:19" x14ac:dyDescent="0.2">
      <c r="A59" s="213" t="s">
        <v>1730</v>
      </c>
      <c r="B59" s="135" t="s">
        <v>1519</v>
      </c>
      <c r="C59" s="42" t="s">
        <v>98</v>
      </c>
      <c r="D59" s="20"/>
      <c r="E59" s="20"/>
      <c r="F59" s="20"/>
      <c r="G59" s="147">
        <v>2</v>
      </c>
      <c r="H59" s="20"/>
      <c r="I59" s="20"/>
      <c r="J59" s="20"/>
      <c r="K59" s="20"/>
      <c r="L59" s="20"/>
      <c r="M59" s="20"/>
      <c r="N59" s="20"/>
      <c r="O59" s="147">
        <v>2</v>
      </c>
      <c r="P59" s="122" t="s">
        <v>524</v>
      </c>
      <c r="Q59" s="20" t="s">
        <v>1241</v>
      </c>
      <c r="R59" s="176">
        <v>100</v>
      </c>
      <c r="S59" s="180">
        <f t="shared" si="3"/>
        <v>200</v>
      </c>
    </row>
    <row r="60" spans="1:19" x14ac:dyDescent="0.2">
      <c r="A60" s="213" t="s">
        <v>1731</v>
      </c>
      <c r="B60" s="135" t="s">
        <v>1520</v>
      </c>
      <c r="C60" s="42" t="s">
        <v>98</v>
      </c>
      <c r="D60" s="20"/>
      <c r="E60" s="20"/>
      <c r="F60" s="20"/>
      <c r="G60" s="147">
        <v>1</v>
      </c>
      <c r="H60" s="20"/>
      <c r="I60" s="20"/>
      <c r="J60" s="20"/>
      <c r="K60" s="20"/>
      <c r="L60" s="20"/>
      <c r="M60" s="20"/>
      <c r="N60" s="20"/>
      <c r="O60" s="147">
        <v>1</v>
      </c>
      <c r="P60" s="122" t="s">
        <v>524</v>
      </c>
      <c r="Q60" s="20" t="s">
        <v>1241</v>
      </c>
      <c r="R60" s="176">
        <v>1000</v>
      </c>
      <c r="S60" s="180">
        <f t="shared" si="3"/>
        <v>1000</v>
      </c>
    </row>
    <row r="61" spans="1:19" x14ac:dyDescent="0.2">
      <c r="A61" s="213" t="s">
        <v>1732</v>
      </c>
      <c r="B61" s="135" t="s">
        <v>1521</v>
      </c>
      <c r="C61" s="42" t="s">
        <v>98</v>
      </c>
      <c r="D61" s="20"/>
      <c r="E61" s="20"/>
      <c r="F61" s="20"/>
      <c r="G61" s="147">
        <v>1</v>
      </c>
      <c r="H61" s="20"/>
      <c r="I61" s="20"/>
      <c r="J61" s="20"/>
      <c r="K61" s="20"/>
      <c r="L61" s="20"/>
      <c r="M61" s="20"/>
      <c r="N61" s="20"/>
      <c r="O61" s="147">
        <v>1</v>
      </c>
      <c r="P61" s="122" t="s">
        <v>524</v>
      </c>
      <c r="Q61" s="20" t="s">
        <v>1241</v>
      </c>
      <c r="R61" s="176">
        <v>1000</v>
      </c>
      <c r="S61" s="180">
        <f t="shared" si="3"/>
        <v>1000</v>
      </c>
    </row>
    <row r="62" spans="1:19" x14ac:dyDescent="0.2">
      <c r="A62" s="213" t="s">
        <v>1733</v>
      </c>
      <c r="B62" s="136" t="s">
        <v>1522</v>
      </c>
      <c r="C62" s="42" t="s">
        <v>98</v>
      </c>
      <c r="D62" s="20"/>
      <c r="E62" s="20"/>
      <c r="F62" s="20"/>
      <c r="G62" s="147">
        <v>1</v>
      </c>
      <c r="H62" s="20"/>
      <c r="I62" s="20"/>
      <c r="J62" s="20"/>
      <c r="K62" s="20"/>
      <c r="L62" s="20"/>
      <c r="M62" s="20"/>
      <c r="N62" s="20"/>
      <c r="O62" s="147">
        <v>1</v>
      </c>
      <c r="P62" s="122" t="s">
        <v>524</v>
      </c>
      <c r="Q62" s="20" t="s">
        <v>1241</v>
      </c>
      <c r="R62" s="176">
        <v>600</v>
      </c>
      <c r="S62" s="180">
        <f t="shared" si="3"/>
        <v>600</v>
      </c>
    </row>
    <row r="63" spans="1:19" x14ac:dyDescent="0.2">
      <c r="A63" s="213" t="s">
        <v>1734</v>
      </c>
      <c r="B63" s="136" t="s">
        <v>1523</v>
      </c>
      <c r="C63" s="42" t="s">
        <v>98</v>
      </c>
      <c r="D63" s="20"/>
      <c r="E63" s="20"/>
      <c r="F63" s="20"/>
      <c r="G63" s="147">
        <v>1</v>
      </c>
      <c r="H63" s="20"/>
      <c r="I63" s="20"/>
      <c r="J63" s="20"/>
      <c r="K63" s="20"/>
      <c r="L63" s="20"/>
      <c r="M63" s="20"/>
      <c r="N63" s="20"/>
      <c r="O63" s="147">
        <v>1</v>
      </c>
      <c r="P63" s="122" t="s">
        <v>524</v>
      </c>
      <c r="Q63" s="20" t="s">
        <v>1241</v>
      </c>
      <c r="R63" s="176">
        <v>600</v>
      </c>
      <c r="S63" s="180">
        <f t="shared" si="3"/>
        <v>600</v>
      </c>
    </row>
    <row r="64" spans="1:19" x14ac:dyDescent="0.2">
      <c r="A64" s="213" t="s">
        <v>1735</v>
      </c>
      <c r="B64" s="136" t="s">
        <v>1524</v>
      </c>
      <c r="C64" s="42" t="s">
        <v>98</v>
      </c>
      <c r="D64" s="20"/>
      <c r="E64" s="20"/>
      <c r="F64" s="20"/>
      <c r="G64" s="147">
        <v>1</v>
      </c>
      <c r="H64" s="20"/>
      <c r="I64" s="20"/>
      <c r="J64" s="20"/>
      <c r="K64" s="20"/>
      <c r="L64" s="20"/>
      <c r="M64" s="20"/>
      <c r="N64" s="20"/>
      <c r="O64" s="147">
        <v>1</v>
      </c>
      <c r="P64" s="122" t="s">
        <v>524</v>
      </c>
      <c r="Q64" s="20" t="s">
        <v>1241</v>
      </c>
      <c r="R64" s="176">
        <v>3000</v>
      </c>
      <c r="S64" s="180">
        <f t="shared" si="3"/>
        <v>3000</v>
      </c>
    </row>
    <row r="65" spans="1:19" x14ac:dyDescent="0.2">
      <c r="A65" s="213" t="s">
        <v>1736</v>
      </c>
      <c r="B65" s="136" t="s">
        <v>1525</v>
      </c>
      <c r="C65" s="42" t="s">
        <v>98</v>
      </c>
      <c r="D65" s="20"/>
      <c r="E65" s="20"/>
      <c r="F65" s="20"/>
      <c r="G65" s="147">
        <v>1</v>
      </c>
      <c r="H65" s="20"/>
      <c r="I65" s="20"/>
      <c r="J65" s="20"/>
      <c r="K65" s="20"/>
      <c r="L65" s="20"/>
      <c r="M65" s="20"/>
      <c r="N65" s="20"/>
      <c r="O65" s="147">
        <v>1</v>
      </c>
      <c r="P65" s="122" t="s">
        <v>524</v>
      </c>
      <c r="Q65" s="20" t="s">
        <v>1241</v>
      </c>
      <c r="R65" s="176">
        <v>4000</v>
      </c>
      <c r="S65" s="180">
        <f t="shared" si="3"/>
        <v>4000</v>
      </c>
    </row>
    <row r="66" spans="1:19" x14ac:dyDescent="0.2">
      <c r="A66" s="213" t="s">
        <v>1737</v>
      </c>
      <c r="B66" s="136" t="s">
        <v>1526</v>
      </c>
      <c r="C66" s="42" t="s">
        <v>98</v>
      </c>
      <c r="D66" s="20"/>
      <c r="E66" s="20"/>
      <c r="F66" s="20"/>
      <c r="G66" s="147">
        <v>1</v>
      </c>
      <c r="H66" s="20"/>
      <c r="I66" s="20"/>
      <c r="J66" s="20"/>
      <c r="K66" s="20"/>
      <c r="L66" s="20"/>
      <c r="M66" s="20"/>
      <c r="N66" s="20"/>
      <c r="O66" s="147">
        <v>1</v>
      </c>
      <c r="P66" s="122" t="s">
        <v>524</v>
      </c>
      <c r="Q66" s="20" t="s">
        <v>1241</v>
      </c>
      <c r="R66" s="176">
        <v>4500</v>
      </c>
      <c r="S66" s="180">
        <f t="shared" si="3"/>
        <v>4500</v>
      </c>
    </row>
    <row r="67" spans="1:19" x14ac:dyDescent="0.2">
      <c r="A67" s="213" t="s">
        <v>1738</v>
      </c>
      <c r="B67" s="135" t="s">
        <v>1527</v>
      </c>
      <c r="C67" s="42" t="s">
        <v>98</v>
      </c>
      <c r="D67" s="20"/>
      <c r="E67" s="20"/>
      <c r="F67" s="20"/>
      <c r="G67" s="147">
        <v>2</v>
      </c>
      <c r="H67" s="20"/>
      <c r="I67" s="20"/>
      <c r="J67" s="20"/>
      <c r="K67" s="20"/>
      <c r="L67" s="20"/>
      <c r="M67" s="20"/>
      <c r="N67" s="20"/>
      <c r="O67" s="147">
        <v>2</v>
      </c>
      <c r="P67" s="122" t="s">
        <v>524</v>
      </c>
      <c r="Q67" s="20" t="s">
        <v>1241</v>
      </c>
      <c r="R67" s="177">
        <v>200</v>
      </c>
      <c r="S67" s="180">
        <f t="shared" si="3"/>
        <v>400</v>
      </c>
    </row>
    <row r="68" spans="1:19" x14ac:dyDescent="0.2">
      <c r="A68" s="213" t="s">
        <v>1739</v>
      </c>
      <c r="B68" s="135" t="s">
        <v>1528</v>
      </c>
      <c r="C68" s="42" t="s">
        <v>98</v>
      </c>
      <c r="D68" s="20"/>
      <c r="E68" s="20"/>
      <c r="F68" s="20"/>
      <c r="G68" s="147">
        <v>4</v>
      </c>
      <c r="H68" s="20"/>
      <c r="I68" s="20"/>
      <c r="J68" s="20"/>
      <c r="K68" s="20"/>
      <c r="L68" s="20"/>
      <c r="M68" s="20"/>
      <c r="N68" s="20"/>
      <c r="O68" s="147">
        <v>4</v>
      </c>
      <c r="P68" s="122" t="s">
        <v>524</v>
      </c>
      <c r="Q68" s="20" t="s">
        <v>1241</v>
      </c>
      <c r="R68" s="176">
        <v>150</v>
      </c>
      <c r="S68" s="180">
        <f t="shared" si="3"/>
        <v>600</v>
      </c>
    </row>
    <row r="69" spans="1:19" x14ac:dyDescent="0.2">
      <c r="A69" s="213" t="s">
        <v>1740</v>
      </c>
      <c r="B69" s="136" t="s">
        <v>1529</v>
      </c>
      <c r="C69" s="42" t="s">
        <v>98</v>
      </c>
      <c r="D69" s="20"/>
      <c r="E69" s="20"/>
      <c r="F69" s="20"/>
      <c r="G69" s="147">
        <v>4</v>
      </c>
      <c r="H69" s="20"/>
      <c r="I69" s="20"/>
      <c r="J69" s="20"/>
      <c r="K69" s="20"/>
      <c r="L69" s="20"/>
      <c r="M69" s="20"/>
      <c r="N69" s="20"/>
      <c r="O69" s="147">
        <v>4</v>
      </c>
      <c r="P69" s="122" t="s">
        <v>524</v>
      </c>
      <c r="Q69" s="20" t="s">
        <v>1241</v>
      </c>
      <c r="R69" s="176">
        <v>1500</v>
      </c>
      <c r="S69" s="180">
        <f t="shared" si="3"/>
        <v>6000</v>
      </c>
    </row>
    <row r="70" spans="1:19" x14ac:dyDescent="0.2">
      <c r="A70" s="213" t="s">
        <v>1741</v>
      </c>
      <c r="B70" s="136" t="s">
        <v>1530</v>
      </c>
      <c r="C70" s="42" t="s">
        <v>98</v>
      </c>
      <c r="D70" s="20"/>
      <c r="E70" s="20"/>
      <c r="F70" s="20"/>
      <c r="G70" s="147">
        <v>1</v>
      </c>
      <c r="H70" s="20"/>
      <c r="I70" s="20"/>
      <c r="J70" s="20"/>
      <c r="K70" s="20"/>
      <c r="L70" s="20"/>
      <c r="M70" s="20"/>
      <c r="N70" s="20"/>
      <c r="O70" s="147">
        <v>1</v>
      </c>
      <c r="P70" s="122" t="s">
        <v>524</v>
      </c>
      <c r="Q70" s="20" t="s">
        <v>1241</v>
      </c>
      <c r="R70" s="176">
        <v>750</v>
      </c>
      <c r="S70" s="180">
        <f t="shared" si="3"/>
        <v>750</v>
      </c>
    </row>
    <row r="71" spans="1:19" x14ac:dyDescent="0.2">
      <c r="A71" s="213" t="s">
        <v>1742</v>
      </c>
      <c r="B71" s="135" t="s">
        <v>1531</v>
      </c>
      <c r="C71" s="42" t="s">
        <v>98</v>
      </c>
      <c r="D71" s="20"/>
      <c r="E71" s="20"/>
      <c r="F71" s="20"/>
      <c r="G71" s="147">
        <v>6</v>
      </c>
      <c r="H71" s="20"/>
      <c r="I71" s="20"/>
      <c r="J71" s="20"/>
      <c r="K71" s="20"/>
      <c r="L71" s="20"/>
      <c r="M71" s="20"/>
      <c r="N71" s="20"/>
      <c r="O71" s="147">
        <v>6</v>
      </c>
      <c r="P71" s="122" t="s">
        <v>524</v>
      </c>
      <c r="Q71" s="20" t="s">
        <v>1241</v>
      </c>
      <c r="R71" s="176">
        <v>200</v>
      </c>
      <c r="S71" s="180">
        <f t="shared" si="3"/>
        <v>1200</v>
      </c>
    </row>
    <row r="72" spans="1:19" x14ac:dyDescent="0.2">
      <c r="A72" s="213" t="s">
        <v>1743</v>
      </c>
      <c r="B72" s="135" t="s">
        <v>1532</v>
      </c>
      <c r="C72" s="42" t="s">
        <v>98</v>
      </c>
      <c r="D72" s="20"/>
      <c r="E72" s="20"/>
      <c r="F72" s="20"/>
      <c r="G72" s="147">
        <v>10</v>
      </c>
      <c r="H72" s="20"/>
      <c r="I72" s="20"/>
      <c r="J72" s="20"/>
      <c r="K72" s="20"/>
      <c r="L72" s="20"/>
      <c r="M72" s="20"/>
      <c r="N72" s="20"/>
      <c r="O72" s="147">
        <v>10</v>
      </c>
      <c r="P72" s="122" t="s">
        <v>524</v>
      </c>
      <c r="Q72" s="20" t="s">
        <v>1241</v>
      </c>
      <c r="R72" s="176">
        <v>350</v>
      </c>
      <c r="S72" s="180">
        <f t="shared" si="3"/>
        <v>3500</v>
      </c>
    </row>
    <row r="73" spans="1:19" x14ac:dyDescent="0.2">
      <c r="A73" s="213" t="s">
        <v>1744</v>
      </c>
      <c r="B73" s="135" t="s">
        <v>1533</v>
      </c>
      <c r="C73" s="42" t="s">
        <v>98</v>
      </c>
      <c r="D73" s="20"/>
      <c r="E73" s="20"/>
      <c r="F73" s="20"/>
      <c r="G73" s="147">
        <v>5</v>
      </c>
      <c r="H73" s="20"/>
      <c r="I73" s="20"/>
      <c r="J73" s="20"/>
      <c r="K73" s="20"/>
      <c r="L73" s="20"/>
      <c r="M73" s="20"/>
      <c r="N73" s="20"/>
      <c r="O73" s="147">
        <v>5</v>
      </c>
      <c r="P73" s="122" t="s">
        <v>524</v>
      </c>
      <c r="Q73" s="20" t="s">
        <v>1241</v>
      </c>
      <c r="R73" s="176">
        <v>500</v>
      </c>
      <c r="S73" s="180">
        <f t="shared" si="3"/>
        <v>2500</v>
      </c>
    </row>
    <row r="74" spans="1:19" x14ac:dyDescent="0.2">
      <c r="A74" s="213" t="s">
        <v>1745</v>
      </c>
      <c r="B74" s="136" t="s">
        <v>1534</v>
      </c>
      <c r="C74" s="42" t="s">
        <v>98</v>
      </c>
      <c r="D74" s="20"/>
      <c r="E74" s="20"/>
      <c r="F74" s="20"/>
      <c r="G74" s="148">
        <v>8</v>
      </c>
      <c r="H74" s="20"/>
      <c r="I74" s="20"/>
      <c r="J74" s="20"/>
      <c r="K74" s="20"/>
      <c r="L74" s="20"/>
      <c r="M74" s="20"/>
      <c r="N74" s="20"/>
      <c r="O74" s="148">
        <v>8</v>
      </c>
      <c r="P74" s="123" t="s">
        <v>524</v>
      </c>
      <c r="Q74" s="20" t="s">
        <v>1241</v>
      </c>
      <c r="R74" s="176">
        <v>500</v>
      </c>
      <c r="S74" s="180">
        <f t="shared" si="3"/>
        <v>4000</v>
      </c>
    </row>
    <row r="75" spans="1:19" x14ac:dyDescent="0.2">
      <c r="A75" s="213" t="s">
        <v>1746</v>
      </c>
      <c r="B75" s="136" t="s">
        <v>1535</v>
      </c>
      <c r="C75" s="42" t="s">
        <v>98</v>
      </c>
      <c r="D75" s="20"/>
      <c r="E75" s="20"/>
      <c r="F75" s="20"/>
      <c r="G75" s="147">
        <v>4</v>
      </c>
      <c r="H75" s="20"/>
      <c r="I75" s="20"/>
      <c r="J75" s="20"/>
      <c r="K75" s="20"/>
      <c r="L75" s="20"/>
      <c r="M75" s="20"/>
      <c r="N75" s="20"/>
      <c r="O75" s="147">
        <v>4</v>
      </c>
      <c r="P75" s="122" t="s">
        <v>524</v>
      </c>
      <c r="Q75" s="20" t="s">
        <v>1241</v>
      </c>
      <c r="R75" s="176">
        <v>170</v>
      </c>
      <c r="S75" s="180">
        <f t="shared" si="3"/>
        <v>680</v>
      </c>
    </row>
    <row r="76" spans="1:19" x14ac:dyDescent="0.2">
      <c r="A76" s="213" t="s">
        <v>1747</v>
      </c>
      <c r="B76" s="135" t="s">
        <v>1536</v>
      </c>
      <c r="C76" s="42" t="s">
        <v>98</v>
      </c>
      <c r="D76" s="20"/>
      <c r="E76" s="20"/>
      <c r="F76" s="20"/>
      <c r="G76" s="147">
        <v>5</v>
      </c>
      <c r="H76" s="20"/>
      <c r="I76" s="20"/>
      <c r="J76" s="20"/>
      <c r="K76" s="20"/>
      <c r="L76" s="20"/>
      <c r="M76" s="20"/>
      <c r="N76" s="20"/>
      <c r="O76" s="147">
        <v>5</v>
      </c>
      <c r="P76" s="122" t="s">
        <v>524</v>
      </c>
      <c r="Q76" s="20" t="s">
        <v>1241</v>
      </c>
      <c r="R76" s="176">
        <v>50</v>
      </c>
      <c r="S76" s="180">
        <f t="shared" si="3"/>
        <v>250</v>
      </c>
    </row>
    <row r="77" spans="1:19" x14ac:dyDescent="0.2">
      <c r="A77" s="213" t="s">
        <v>1748</v>
      </c>
      <c r="B77" s="135" t="s">
        <v>1537</v>
      </c>
      <c r="C77" s="42" t="s">
        <v>98</v>
      </c>
      <c r="D77" s="20"/>
      <c r="E77" s="20"/>
      <c r="F77" s="20"/>
      <c r="G77" s="147">
        <v>4</v>
      </c>
      <c r="H77" s="20"/>
      <c r="I77" s="20"/>
      <c r="J77" s="20"/>
      <c r="K77" s="20"/>
      <c r="L77" s="20"/>
      <c r="M77" s="20"/>
      <c r="N77" s="20"/>
      <c r="O77" s="147">
        <v>4</v>
      </c>
      <c r="P77" s="122" t="s">
        <v>524</v>
      </c>
      <c r="Q77" s="20" t="s">
        <v>1241</v>
      </c>
      <c r="R77" s="176">
        <v>1500</v>
      </c>
      <c r="S77" s="180">
        <f t="shared" si="3"/>
        <v>6000</v>
      </c>
    </row>
    <row r="78" spans="1:19" x14ac:dyDescent="0.2">
      <c r="A78" s="213" t="s">
        <v>1749</v>
      </c>
      <c r="B78" s="135" t="s">
        <v>1538</v>
      </c>
      <c r="C78" s="42" t="s">
        <v>98</v>
      </c>
      <c r="D78" s="20"/>
      <c r="E78" s="20"/>
      <c r="F78" s="20"/>
      <c r="G78" s="147">
        <v>5</v>
      </c>
      <c r="H78" s="20"/>
      <c r="I78" s="20"/>
      <c r="J78" s="20"/>
      <c r="K78" s="20"/>
      <c r="L78" s="20"/>
      <c r="M78" s="20"/>
      <c r="N78" s="20"/>
      <c r="O78" s="147">
        <v>5</v>
      </c>
      <c r="P78" s="122" t="s">
        <v>524</v>
      </c>
      <c r="Q78" s="20" t="s">
        <v>1241</v>
      </c>
      <c r="R78" s="176">
        <v>650</v>
      </c>
      <c r="S78" s="180">
        <f t="shared" si="3"/>
        <v>3250</v>
      </c>
    </row>
    <row r="79" spans="1:19" x14ac:dyDescent="0.2">
      <c r="A79" s="213" t="s">
        <v>1750</v>
      </c>
      <c r="B79" s="135" t="s">
        <v>1539</v>
      </c>
      <c r="C79" s="42" t="s">
        <v>98</v>
      </c>
      <c r="D79" s="20"/>
      <c r="E79" s="20"/>
      <c r="F79" s="20"/>
      <c r="G79" s="147">
        <v>3</v>
      </c>
      <c r="H79" s="20"/>
      <c r="I79" s="20"/>
      <c r="J79" s="20"/>
      <c r="K79" s="20"/>
      <c r="L79" s="20"/>
      <c r="M79" s="20"/>
      <c r="N79" s="20"/>
      <c r="O79" s="147">
        <v>3</v>
      </c>
      <c r="P79" s="122" t="s">
        <v>524</v>
      </c>
      <c r="Q79" s="20" t="s">
        <v>1241</v>
      </c>
      <c r="R79" s="176">
        <v>200</v>
      </c>
      <c r="S79" s="180">
        <f t="shared" si="3"/>
        <v>600</v>
      </c>
    </row>
    <row r="80" spans="1:19" x14ac:dyDescent="0.2">
      <c r="A80" s="213" t="s">
        <v>1751</v>
      </c>
      <c r="B80" s="135" t="s">
        <v>1540</v>
      </c>
      <c r="C80" s="42" t="s">
        <v>98</v>
      </c>
      <c r="D80" s="20"/>
      <c r="E80" s="20"/>
      <c r="F80" s="20"/>
      <c r="G80" s="147">
        <v>2</v>
      </c>
      <c r="H80" s="20"/>
      <c r="I80" s="20"/>
      <c r="J80" s="20"/>
      <c r="K80" s="20"/>
      <c r="L80" s="20"/>
      <c r="M80" s="20"/>
      <c r="N80" s="20"/>
      <c r="O80" s="147">
        <v>2</v>
      </c>
      <c r="P80" s="122" t="s">
        <v>524</v>
      </c>
      <c r="Q80" s="20" t="s">
        <v>1241</v>
      </c>
      <c r="R80" s="176">
        <v>500</v>
      </c>
      <c r="S80" s="180">
        <f t="shared" si="3"/>
        <v>1000</v>
      </c>
    </row>
    <row r="81" spans="1:19" x14ac:dyDescent="0.2">
      <c r="A81" s="213" t="s">
        <v>1752</v>
      </c>
      <c r="B81" s="135" t="s">
        <v>1541</v>
      </c>
      <c r="C81" s="42" t="s">
        <v>98</v>
      </c>
      <c r="D81" s="20"/>
      <c r="E81" s="20"/>
      <c r="F81" s="20"/>
      <c r="G81" s="147">
        <v>3</v>
      </c>
      <c r="H81" s="20"/>
      <c r="I81" s="20"/>
      <c r="J81" s="20"/>
      <c r="K81" s="20"/>
      <c r="L81" s="20"/>
      <c r="M81" s="20"/>
      <c r="N81" s="20"/>
      <c r="O81" s="147">
        <v>3</v>
      </c>
      <c r="P81" s="122" t="s">
        <v>524</v>
      </c>
      <c r="Q81" s="20" t="s">
        <v>1241</v>
      </c>
      <c r="R81" s="176">
        <v>800</v>
      </c>
      <c r="S81" s="180">
        <f t="shared" si="3"/>
        <v>2400</v>
      </c>
    </row>
    <row r="82" spans="1:19" x14ac:dyDescent="0.2">
      <c r="A82" s="213" t="s">
        <v>1753</v>
      </c>
      <c r="B82" s="135" t="s">
        <v>1542</v>
      </c>
      <c r="C82" s="42" t="s">
        <v>98</v>
      </c>
      <c r="D82" s="20"/>
      <c r="E82" s="20"/>
      <c r="F82" s="20"/>
      <c r="G82" s="147">
        <v>10</v>
      </c>
      <c r="H82" s="20"/>
      <c r="I82" s="20"/>
      <c r="J82" s="20"/>
      <c r="K82" s="20"/>
      <c r="L82" s="20"/>
      <c r="M82" s="20"/>
      <c r="N82" s="20"/>
      <c r="O82" s="147">
        <v>10</v>
      </c>
      <c r="P82" s="122" t="s">
        <v>524</v>
      </c>
      <c r="Q82" s="20" t="s">
        <v>1241</v>
      </c>
      <c r="R82" s="176">
        <v>120</v>
      </c>
      <c r="S82" s="180">
        <f t="shared" si="3"/>
        <v>1200</v>
      </c>
    </row>
    <row r="83" spans="1:19" x14ac:dyDescent="0.2">
      <c r="A83" s="213" t="s">
        <v>1754</v>
      </c>
      <c r="B83" s="135" t="s">
        <v>1543</v>
      </c>
      <c r="C83" s="42" t="s">
        <v>98</v>
      </c>
      <c r="D83" s="20"/>
      <c r="E83" s="20"/>
      <c r="F83" s="20"/>
      <c r="G83" s="147">
        <v>2</v>
      </c>
      <c r="H83" s="20"/>
      <c r="I83" s="20"/>
      <c r="J83" s="20"/>
      <c r="K83" s="20"/>
      <c r="L83" s="20"/>
      <c r="M83" s="20"/>
      <c r="N83" s="20"/>
      <c r="O83" s="147">
        <v>2</v>
      </c>
      <c r="P83" s="122" t="s">
        <v>524</v>
      </c>
      <c r="Q83" s="20" t="s">
        <v>1241</v>
      </c>
      <c r="R83" s="176">
        <v>800</v>
      </c>
      <c r="S83" s="180">
        <f t="shared" si="3"/>
        <v>1600</v>
      </c>
    </row>
    <row r="84" spans="1:19" x14ac:dyDescent="0.2">
      <c r="A84" s="213" t="s">
        <v>1759</v>
      </c>
      <c r="B84" s="136" t="s">
        <v>1544</v>
      </c>
      <c r="C84" s="42" t="s">
        <v>98</v>
      </c>
      <c r="D84" s="20"/>
      <c r="E84" s="20"/>
      <c r="F84" s="20"/>
      <c r="G84" s="147">
        <v>10</v>
      </c>
      <c r="H84" s="20"/>
      <c r="I84" s="20"/>
      <c r="J84" s="20"/>
      <c r="K84" s="20"/>
      <c r="L84" s="20"/>
      <c r="M84" s="20"/>
      <c r="N84" s="20"/>
      <c r="O84" s="147">
        <v>10</v>
      </c>
      <c r="P84" s="122" t="s">
        <v>524</v>
      </c>
      <c r="Q84" s="20" t="s">
        <v>1241</v>
      </c>
      <c r="R84" s="176">
        <v>350</v>
      </c>
      <c r="S84" s="180">
        <f t="shared" si="3"/>
        <v>3500</v>
      </c>
    </row>
    <row r="85" spans="1:19" x14ac:dyDescent="0.2">
      <c r="A85" s="213" t="s">
        <v>1755</v>
      </c>
      <c r="B85" s="136" t="s">
        <v>1545</v>
      </c>
      <c r="C85" s="42" t="s">
        <v>98</v>
      </c>
      <c r="D85" s="20"/>
      <c r="E85" s="20"/>
      <c r="F85" s="20"/>
      <c r="G85" s="147">
        <v>3</v>
      </c>
      <c r="H85" s="20"/>
      <c r="I85" s="20"/>
      <c r="J85" s="20"/>
      <c r="K85" s="20"/>
      <c r="L85" s="20"/>
      <c r="M85" s="20"/>
      <c r="N85" s="20"/>
      <c r="O85" s="147">
        <v>3</v>
      </c>
      <c r="P85" s="122" t="s">
        <v>524</v>
      </c>
      <c r="Q85" s="20" t="s">
        <v>1241</v>
      </c>
      <c r="R85" s="176">
        <v>200</v>
      </c>
      <c r="S85" s="180">
        <f t="shared" si="3"/>
        <v>600</v>
      </c>
    </row>
    <row r="86" spans="1:19" x14ac:dyDescent="0.2">
      <c r="A86" s="213" t="s">
        <v>1756</v>
      </c>
      <c r="B86" s="135" t="s">
        <v>1546</v>
      </c>
      <c r="C86" s="42" t="s">
        <v>98</v>
      </c>
      <c r="D86" s="20"/>
      <c r="E86" s="20"/>
      <c r="F86" s="20"/>
      <c r="G86" s="147">
        <v>10</v>
      </c>
      <c r="H86" s="20"/>
      <c r="I86" s="20"/>
      <c r="J86" s="20"/>
      <c r="K86" s="20"/>
      <c r="L86" s="20"/>
      <c r="M86" s="20"/>
      <c r="N86" s="20"/>
      <c r="O86" s="147">
        <v>10</v>
      </c>
      <c r="P86" s="122" t="s">
        <v>524</v>
      </c>
      <c r="Q86" s="20" t="s">
        <v>1241</v>
      </c>
      <c r="R86" s="176">
        <v>125</v>
      </c>
      <c r="S86" s="180">
        <f t="shared" si="3"/>
        <v>1250</v>
      </c>
    </row>
    <row r="87" spans="1:19" x14ac:dyDescent="0.2">
      <c r="A87" s="213" t="s">
        <v>1757</v>
      </c>
      <c r="B87" s="135" t="s">
        <v>1547</v>
      </c>
      <c r="C87" s="42" t="s">
        <v>98</v>
      </c>
      <c r="D87" s="20"/>
      <c r="E87" s="20"/>
      <c r="F87" s="20"/>
      <c r="G87" s="147">
        <v>3</v>
      </c>
      <c r="H87" s="20"/>
      <c r="I87" s="20"/>
      <c r="J87" s="20"/>
      <c r="K87" s="20"/>
      <c r="L87" s="20"/>
      <c r="M87" s="20"/>
      <c r="N87" s="20"/>
      <c r="O87" s="147">
        <v>3</v>
      </c>
      <c r="P87" s="122" t="s">
        <v>524</v>
      </c>
      <c r="Q87" s="20" t="s">
        <v>1241</v>
      </c>
      <c r="R87" s="176">
        <v>50</v>
      </c>
      <c r="S87" s="180">
        <f t="shared" si="3"/>
        <v>150</v>
      </c>
    </row>
    <row r="88" spans="1:19" x14ac:dyDescent="0.2">
      <c r="A88" s="213" t="s">
        <v>1758</v>
      </c>
      <c r="B88" s="135" t="s">
        <v>1548</v>
      </c>
      <c r="C88" s="42" t="s">
        <v>98</v>
      </c>
      <c r="D88" s="20"/>
      <c r="E88" s="20"/>
      <c r="F88" s="20"/>
      <c r="G88" s="147">
        <v>2</v>
      </c>
      <c r="H88" s="20"/>
      <c r="I88" s="20"/>
      <c r="J88" s="20"/>
      <c r="K88" s="20"/>
      <c r="L88" s="20"/>
      <c r="M88" s="20"/>
      <c r="N88" s="20"/>
      <c r="O88" s="147">
        <v>2</v>
      </c>
      <c r="P88" s="122" t="s">
        <v>524</v>
      </c>
      <c r="Q88" s="20" t="s">
        <v>1241</v>
      </c>
      <c r="R88" s="176">
        <v>1000</v>
      </c>
      <c r="S88" s="180">
        <f t="shared" si="3"/>
        <v>2000</v>
      </c>
    </row>
    <row r="89" spans="1:19" x14ac:dyDescent="0.2">
      <c r="A89" s="213" t="s">
        <v>1759</v>
      </c>
      <c r="B89" s="135" t="s">
        <v>1549</v>
      </c>
      <c r="C89" s="42" t="s">
        <v>98</v>
      </c>
      <c r="D89" s="20"/>
      <c r="E89" s="20"/>
      <c r="F89" s="20"/>
      <c r="G89" s="147">
        <v>40</v>
      </c>
      <c r="H89" s="20"/>
      <c r="I89" s="20"/>
      <c r="J89" s="20"/>
      <c r="K89" s="20"/>
      <c r="L89" s="20"/>
      <c r="M89" s="20"/>
      <c r="N89" s="20"/>
      <c r="O89" s="147">
        <v>40</v>
      </c>
      <c r="P89" s="122" t="s">
        <v>524</v>
      </c>
      <c r="Q89" s="20" t="s">
        <v>1241</v>
      </c>
      <c r="R89" s="176">
        <v>150</v>
      </c>
      <c r="S89" s="180">
        <f t="shared" si="3"/>
        <v>6000</v>
      </c>
    </row>
    <row r="90" spans="1:19" x14ac:dyDescent="0.2">
      <c r="A90" s="213" t="s">
        <v>1760</v>
      </c>
      <c r="B90" s="135" t="s">
        <v>1550</v>
      </c>
      <c r="C90" s="42" t="s">
        <v>98</v>
      </c>
      <c r="D90" s="20"/>
      <c r="E90" s="20"/>
      <c r="F90" s="20"/>
      <c r="G90" s="147">
        <v>20</v>
      </c>
      <c r="H90" s="20"/>
      <c r="I90" s="20"/>
      <c r="J90" s="20"/>
      <c r="K90" s="20"/>
      <c r="L90" s="20"/>
      <c r="M90" s="20"/>
      <c r="N90" s="20"/>
      <c r="O90" s="147">
        <v>20</v>
      </c>
      <c r="P90" s="122" t="s">
        <v>524</v>
      </c>
      <c r="Q90" s="20" t="s">
        <v>1241</v>
      </c>
      <c r="R90" s="176">
        <v>150</v>
      </c>
      <c r="S90" s="180">
        <f t="shared" si="3"/>
        <v>3000</v>
      </c>
    </row>
    <row r="91" spans="1:19" x14ac:dyDescent="0.2">
      <c r="A91" s="213" t="s">
        <v>1761</v>
      </c>
      <c r="B91" s="135" t="s">
        <v>1551</v>
      </c>
      <c r="C91" s="42" t="s">
        <v>98</v>
      </c>
      <c r="D91" s="20"/>
      <c r="E91" s="20"/>
      <c r="F91" s="20"/>
      <c r="G91" s="147">
        <v>15</v>
      </c>
      <c r="H91" s="20"/>
      <c r="I91" s="20"/>
      <c r="J91" s="20"/>
      <c r="K91" s="20"/>
      <c r="L91" s="20"/>
      <c r="M91" s="20"/>
      <c r="N91" s="20"/>
      <c r="O91" s="147">
        <v>15</v>
      </c>
      <c r="P91" s="122" t="s">
        <v>524</v>
      </c>
      <c r="Q91" s="20" t="s">
        <v>1241</v>
      </c>
      <c r="R91" s="176">
        <v>50</v>
      </c>
      <c r="S91" s="180">
        <f t="shared" si="3"/>
        <v>750</v>
      </c>
    </row>
    <row r="92" spans="1:19" x14ac:dyDescent="0.2">
      <c r="A92" s="213" t="s">
        <v>1762</v>
      </c>
      <c r="B92" s="135" t="s">
        <v>1552</v>
      </c>
      <c r="C92" s="42" t="s">
        <v>98</v>
      </c>
      <c r="D92" s="20"/>
      <c r="E92" s="20"/>
      <c r="F92" s="20"/>
      <c r="G92" s="147">
        <v>30</v>
      </c>
      <c r="H92" s="20"/>
      <c r="I92" s="20"/>
      <c r="J92" s="20"/>
      <c r="K92" s="20"/>
      <c r="L92" s="20"/>
      <c r="M92" s="20"/>
      <c r="N92" s="20"/>
      <c r="O92" s="147">
        <v>30</v>
      </c>
      <c r="P92" s="122" t="s">
        <v>524</v>
      </c>
      <c r="Q92" s="20" t="s">
        <v>1241</v>
      </c>
      <c r="R92" s="176">
        <v>60</v>
      </c>
      <c r="S92" s="180">
        <f t="shared" si="3"/>
        <v>1800</v>
      </c>
    </row>
    <row r="93" spans="1:19" x14ac:dyDescent="0.2">
      <c r="A93" s="213" t="s">
        <v>1763</v>
      </c>
      <c r="B93" s="135" t="s">
        <v>1553</v>
      </c>
      <c r="C93" s="42" t="s">
        <v>98</v>
      </c>
      <c r="D93" s="20"/>
      <c r="E93" s="20"/>
      <c r="F93" s="20"/>
      <c r="G93" s="147">
        <v>10</v>
      </c>
      <c r="H93" s="20"/>
      <c r="I93" s="20"/>
      <c r="J93" s="20"/>
      <c r="K93" s="20"/>
      <c r="L93" s="20"/>
      <c r="M93" s="20"/>
      <c r="N93" s="20"/>
      <c r="O93" s="147">
        <v>10</v>
      </c>
      <c r="P93" s="122" t="s">
        <v>524</v>
      </c>
      <c r="Q93" s="20" t="s">
        <v>1241</v>
      </c>
      <c r="R93" s="176">
        <v>60</v>
      </c>
      <c r="S93" s="180">
        <f t="shared" si="3"/>
        <v>600</v>
      </c>
    </row>
    <row r="94" spans="1:19" x14ac:dyDescent="0.2">
      <c r="A94" s="213" t="s">
        <v>1764</v>
      </c>
      <c r="B94" s="135" t="s">
        <v>1554</v>
      </c>
      <c r="C94" s="42" t="s">
        <v>98</v>
      </c>
      <c r="D94" s="20"/>
      <c r="E94" s="20"/>
      <c r="F94" s="20"/>
      <c r="G94" s="147">
        <v>10</v>
      </c>
      <c r="H94" s="20"/>
      <c r="I94" s="20"/>
      <c r="J94" s="20"/>
      <c r="K94" s="20"/>
      <c r="L94" s="20"/>
      <c r="M94" s="20"/>
      <c r="N94" s="20"/>
      <c r="O94" s="147">
        <v>10</v>
      </c>
      <c r="P94" s="122" t="s">
        <v>524</v>
      </c>
      <c r="Q94" s="20" t="s">
        <v>1241</v>
      </c>
      <c r="R94" s="176">
        <v>130</v>
      </c>
      <c r="S94" s="180">
        <f t="shared" si="3"/>
        <v>1300</v>
      </c>
    </row>
    <row r="95" spans="1:19" x14ac:dyDescent="0.2">
      <c r="A95" s="213" t="s">
        <v>1765</v>
      </c>
      <c r="B95" s="135" t="s">
        <v>1555</v>
      </c>
      <c r="C95" s="42" t="s">
        <v>98</v>
      </c>
      <c r="D95" s="20"/>
      <c r="E95" s="20"/>
      <c r="F95" s="20"/>
      <c r="G95" s="147">
        <v>2</v>
      </c>
      <c r="H95" s="20"/>
      <c r="I95" s="20"/>
      <c r="J95" s="20"/>
      <c r="K95" s="20"/>
      <c r="L95" s="20"/>
      <c r="M95" s="20"/>
      <c r="N95" s="20"/>
      <c r="O95" s="147">
        <v>2</v>
      </c>
      <c r="P95" s="122" t="s">
        <v>524</v>
      </c>
      <c r="Q95" s="20" t="s">
        <v>1241</v>
      </c>
      <c r="R95" s="176">
        <v>130</v>
      </c>
      <c r="S95" s="180">
        <f t="shared" si="3"/>
        <v>260</v>
      </c>
    </row>
    <row r="96" spans="1:19" x14ac:dyDescent="0.2">
      <c r="A96" s="213" t="s">
        <v>1766</v>
      </c>
      <c r="B96" s="135" t="s">
        <v>1556</v>
      </c>
      <c r="C96" s="42" t="s">
        <v>98</v>
      </c>
      <c r="D96" s="20"/>
      <c r="E96" s="20"/>
      <c r="F96" s="20"/>
      <c r="G96" s="147">
        <v>6</v>
      </c>
      <c r="H96" s="20"/>
      <c r="I96" s="20"/>
      <c r="J96" s="20"/>
      <c r="K96" s="20"/>
      <c r="L96" s="20"/>
      <c r="M96" s="20"/>
      <c r="N96" s="20"/>
      <c r="O96" s="147">
        <v>6</v>
      </c>
      <c r="P96" s="122" t="s">
        <v>524</v>
      </c>
      <c r="Q96" s="20" t="s">
        <v>1241</v>
      </c>
      <c r="R96" s="176">
        <v>200</v>
      </c>
      <c r="S96" s="180">
        <f t="shared" si="3"/>
        <v>1200</v>
      </c>
    </row>
    <row r="97" spans="1:19" x14ac:dyDescent="0.2">
      <c r="A97" s="213" t="s">
        <v>1767</v>
      </c>
      <c r="B97" s="135" t="s">
        <v>1557</v>
      </c>
      <c r="C97" s="42" t="s">
        <v>98</v>
      </c>
      <c r="D97" s="20"/>
      <c r="E97" s="20"/>
      <c r="F97" s="20"/>
      <c r="G97" s="147">
        <v>6</v>
      </c>
      <c r="H97" s="20"/>
      <c r="I97" s="20"/>
      <c r="J97" s="20"/>
      <c r="K97" s="20"/>
      <c r="L97" s="20"/>
      <c r="M97" s="20"/>
      <c r="N97" s="20"/>
      <c r="O97" s="147">
        <v>6</v>
      </c>
      <c r="P97" s="122" t="s">
        <v>524</v>
      </c>
      <c r="Q97" s="20" t="s">
        <v>1241</v>
      </c>
      <c r="R97" s="176">
        <v>200</v>
      </c>
      <c r="S97" s="180">
        <f t="shared" si="3"/>
        <v>1200</v>
      </c>
    </row>
    <row r="98" spans="1:19" x14ac:dyDescent="0.2">
      <c r="A98" s="213" t="s">
        <v>1768</v>
      </c>
      <c r="B98" s="135" t="s">
        <v>1558</v>
      </c>
      <c r="C98" s="42" t="s">
        <v>98</v>
      </c>
      <c r="D98" s="20"/>
      <c r="E98" s="20"/>
      <c r="F98" s="20"/>
      <c r="G98" s="147">
        <v>6</v>
      </c>
      <c r="H98" s="20"/>
      <c r="I98" s="20"/>
      <c r="J98" s="20"/>
      <c r="K98" s="20"/>
      <c r="L98" s="20"/>
      <c r="M98" s="20"/>
      <c r="N98" s="20"/>
      <c r="O98" s="147">
        <v>6</v>
      </c>
      <c r="P98" s="122" t="s">
        <v>524</v>
      </c>
      <c r="Q98" s="20" t="s">
        <v>1241</v>
      </c>
      <c r="R98" s="176">
        <v>150</v>
      </c>
      <c r="S98" s="180">
        <f t="shared" si="3"/>
        <v>900</v>
      </c>
    </row>
    <row r="99" spans="1:19" x14ac:dyDescent="0.2">
      <c r="A99" s="213" t="s">
        <v>1769</v>
      </c>
      <c r="B99" s="135" t="s">
        <v>1559</v>
      </c>
      <c r="C99" s="42" t="s">
        <v>98</v>
      </c>
      <c r="D99" s="20"/>
      <c r="E99" s="20"/>
      <c r="F99" s="20"/>
      <c r="G99" s="147">
        <v>6</v>
      </c>
      <c r="H99" s="20"/>
      <c r="I99" s="20"/>
      <c r="J99" s="20"/>
      <c r="K99" s="20"/>
      <c r="L99" s="20"/>
      <c r="M99" s="20"/>
      <c r="N99" s="20"/>
      <c r="O99" s="147">
        <v>6</v>
      </c>
      <c r="P99" s="122" t="s">
        <v>524</v>
      </c>
      <c r="Q99" s="20" t="s">
        <v>1241</v>
      </c>
      <c r="R99" s="176">
        <v>80</v>
      </c>
      <c r="S99" s="180">
        <f t="shared" si="3"/>
        <v>480</v>
      </c>
    </row>
    <row r="100" spans="1:19" x14ac:dyDescent="0.2">
      <c r="A100" s="213" t="s">
        <v>1770</v>
      </c>
      <c r="B100" s="135" t="s">
        <v>1560</v>
      </c>
      <c r="C100" s="42" t="s">
        <v>98</v>
      </c>
      <c r="D100" s="20"/>
      <c r="E100" s="20"/>
      <c r="F100" s="20"/>
      <c r="G100" s="147">
        <v>2</v>
      </c>
      <c r="H100" s="20"/>
      <c r="I100" s="20"/>
      <c r="J100" s="20"/>
      <c r="K100" s="20"/>
      <c r="L100" s="20"/>
      <c r="M100" s="20"/>
      <c r="N100" s="20"/>
      <c r="O100" s="147">
        <v>2</v>
      </c>
      <c r="P100" s="122" t="s">
        <v>524</v>
      </c>
      <c r="Q100" s="20" t="s">
        <v>1241</v>
      </c>
      <c r="R100" s="176">
        <v>70</v>
      </c>
      <c r="S100" s="180">
        <f t="shared" si="3"/>
        <v>140</v>
      </c>
    </row>
    <row r="101" spans="1:19" x14ac:dyDescent="0.2">
      <c r="A101" s="213" t="s">
        <v>1771</v>
      </c>
      <c r="B101" s="135" t="s">
        <v>1561</v>
      </c>
      <c r="C101" s="42" t="s">
        <v>98</v>
      </c>
      <c r="D101" s="20"/>
      <c r="E101" s="20"/>
      <c r="F101" s="20"/>
      <c r="G101" s="147">
        <v>6</v>
      </c>
      <c r="H101" s="20"/>
      <c r="I101" s="20"/>
      <c r="J101" s="20"/>
      <c r="K101" s="20"/>
      <c r="L101" s="20"/>
      <c r="M101" s="20"/>
      <c r="N101" s="20"/>
      <c r="O101" s="147">
        <v>6</v>
      </c>
      <c r="P101" s="122" t="s">
        <v>524</v>
      </c>
      <c r="Q101" s="20" t="s">
        <v>1241</v>
      </c>
      <c r="R101" s="176">
        <v>50</v>
      </c>
      <c r="S101" s="180">
        <f t="shared" si="3"/>
        <v>300</v>
      </c>
    </row>
    <row r="102" spans="1:19" x14ac:dyDescent="0.2">
      <c r="A102" s="213" t="s">
        <v>1772</v>
      </c>
      <c r="B102" s="135" t="s">
        <v>1562</v>
      </c>
      <c r="C102" s="42" t="s">
        <v>98</v>
      </c>
      <c r="D102" s="20"/>
      <c r="E102" s="20"/>
      <c r="F102" s="20"/>
      <c r="G102" s="147">
        <v>3</v>
      </c>
      <c r="H102" s="20"/>
      <c r="I102" s="20"/>
      <c r="J102" s="20"/>
      <c r="K102" s="20"/>
      <c r="L102" s="20"/>
      <c r="M102" s="20"/>
      <c r="N102" s="20"/>
      <c r="O102" s="147">
        <v>3</v>
      </c>
      <c r="P102" s="122" t="s">
        <v>524</v>
      </c>
      <c r="Q102" s="20" t="s">
        <v>1241</v>
      </c>
      <c r="R102" s="176">
        <v>40</v>
      </c>
      <c r="S102" s="180">
        <f t="shared" si="3"/>
        <v>120</v>
      </c>
    </row>
    <row r="103" spans="1:19" x14ac:dyDescent="0.2">
      <c r="A103" s="213" t="s">
        <v>1773</v>
      </c>
      <c r="B103" s="135" t="s">
        <v>1563</v>
      </c>
      <c r="C103" s="42" t="s">
        <v>98</v>
      </c>
      <c r="D103" s="20"/>
      <c r="E103" s="20"/>
      <c r="F103" s="20"/>
      <c r="G103" s="147">
        <v>1</v>
      </c>
      <c r="H103" s="20"/>
      <c r="I103" s="20"/>
      <c r="J103" s="20"/>
      <c r="K103" s="20"/>
      <c r="L103" s="20"/>
      <c r="M103" s="20"/>
      <c r="N103" s="20"/>
      <c r="O103" s="147">
        <v>1</v>
      </c>
      <c r="P103" s="122" t="s">
        <v>524</v>
      </c>
      <c r="Q103" s="20" t="s">
        <v>1241</v>
      </c>
      <c r="R103" s="176">
        <v>120</v>
      </c>
      <c r="S103" s="180">
        <f t="shared" si="3"/>
        <v>120</v>
      </c>
    </row>
    <row r="104" spans="1:19" x14ac:dyDescent="0.2">
      <c r="A104" s="213" t="s">
        <v>1774</v>
      </c>
      <c r="B104" s="135" t="s">
        <v>1564</v>
      </c>
      <c r="C104" s="42" t="s">
        <v>98</v>
      </c>
      <c r="D104" s="20"/>
      <c r="E104" s="20"/>
      <c r="F104" s="20"/>
      <c r="G104" s="147">
        <v>6</v>
      </c>
      <c r="H104" s="20"/>
      <c r="I104" s="20"/>
      <c r="J104" s="20"/>
      <c r="K104" s="20"/>
      <c r="L104" s="20"/>
      <c r="M104" s="20"/>
      <c r="N104" s="20"/>
      <c r="O104" s="147">
        <v>6</v>
      </c>
      <c r="P104" s="122" t="s">
        <v>524</v>
      </c>
      <c r="Q104" s="20" t="s">
        <v>1241</v>
      </c>
      <c r="R104" s="176">
        <v>40</v>
      </c>
      <c r="S104" s="180">
        <f t="shared" si="3"/>
        <v>240</v>
      </c>
    </row>
    <row r="105" spans="1:19" x14ac:dyDescent="0.2">
      <c r="A105" s="213" t="s">
        <v>1775</v>
      </c>
      <c r="B105" s="135" t="s">
        <v>1565</v>
      </c>
      <c r="C105" s="42" t="s">
        <v>98</v>
      </c>
      <c r="D105" s="20"/>
      <c r="E105" s="20"/>
      <c r="F105" s="20"/>
      <c r="G105" s="149">
        <v>2</v>
      </c>
      <c r="H105" s="20"/>
      <c r="I105" s="20"/>
      <c r="J105" s="20"/>
      <c r="K105" s="20"/>
      <c r="L105" s="20"/>
      <c r="M105" s="20"/>
      <c r="N105" s="20"/>
      <c r="O105" s="149">
        <v>2</v>
      </c>
      <c r="P105" s="122" t="s">
        <v>524</v>
      </c>
      <c r="Q105" s="20" t="s">
        <v>1241</v>
      </c>
      <c r="R105" s="176">
        <v>200</v>
      </c>
      <c r="S105" s="180">
        <f t="shared" si="3"/>
        <v>400</v>
      </c>
    </row>
    <row r="106" spans="1:19" x14ac:dyDescent="0.2">
      <c r="A106" s="213" t="s">
        <v>1776</v>
      </c>
      <c r="B106" s="137" t="s">
        <v>1566</v>
      </c>
      <c r="C106" s="42" t="s">
        <v>98</v>
      </c>
      <c r="D106" s="27"/>
      <c r="E106" s="27"/>
      <c r="F106" s="27"/>
      <c r="G106" s="27">
        <v>2</v>
      </c>
      <c r="H106" s="27"/>
      <c r="I106" s="27"/>
      <c r="J106" s="27"/>
      <c r="K106" s="27"/>
      <c r="L106" s="27"/>
      <c r="M106" s="27"/>
      <c r="N106" s="27"/>
      <c r="O106" s="27">
        <v>2</v>
      </c>
      <c r="P106" s="134" t="s">
        <v>524</v>
      </c>
      <c r="Q106" s="27" t="s">
        <v>1241</v>
      </c>
      <c r="R106" s="181">
        <v>250</v>
      </c>
      <c r="S106" s="180">
        <f t="shared" si="3"/>
        <v>500</v>
      </c>
    </row>
    <row r="107" spans="1:19" ht="76.5" x14ac:dyDescent="0.2">
      <c r="A107" s="213" t="s">
        <v>1780</v>
      </c>
      <c r="B107" s="152" t="s">
        <v>1574</v>
      </c>
      <c r="C107" s="42" t="s">
        <v>98</v>
      </c>
      <c r="D107" s="20"/>
      <c r="E107" s="20"/>
      <c r="F107" s="20"/>
      <c r="G107" s="20"/>
      <c r="H107" s="87">
        <v>1320</v>
      </c>
      <c r="I107" s="20"/>
      <c r="J107" s="20"/>
      <c r="K107" s="20"/>
      <c r="L107" s="20"/>
      <c r="M107" s="20"/>
      <c r="N107" s="20"/>
      <c r="O107" s="87">
        <v>1320</v>
      </c>
      <c r="P107" s="20" t="s">
        <v>111</v>
      </c>
      <c r="Q107" s="20" t="s">
        <v>1240</v>
      </c>
      <c r="R107" s="130">
        <v>249.24</v>
      </c>
      <c r="S107" s="130">
        <v>329000</v>
      </c>
    </row>
    <row r="108" spans="1:19" ht="78.75" customHeight="1" x14ac:dyDescent="0.2">
      <c r="A108" s="213" t="s">
        <v>1758</v>
      </c>
      <c r="B108" s="154" t="s">
        <v>1575</v>
      </c>
      <c r="C108" s="42" t="s">
        <v>98</v>
      </c>
      <c r="D108" s="20"/>
      <c r="E108" s="20"/>
      <c r="F108" s="20"/>
      <c r="G108" s="20"/>
      <c r="H108" s="20">
        <v>484</v>
      </c>
      <c r="I108" s="20"/>
      <c r="J108" s="20"/>
      <c r="K108" s="20"/>
      <c r="L108" s="20"/>
      <c r="M108" s="20"/>
      <c r="N108" s="20"/>
      <c r="O108" s="20">
        <v>484</v>
      </c>
      <c r="P108" s="20" t="s">
        <v>111</v>
      </c>
      <c r="Q108" s="20" t="s">
        <v>1240</v>
      </c>
      <c r="R108" s="130">
        <v>487.4</v>
      </c>
      <c r="S108" s="130">
        <v>235898.76</v>
      </c>
    </row>
    <row r="109" spans="1:19" ht="78.75" customHeight="1" x14ac:dyDescent="0.2">
      <c r="A109" s="213" t="s">
        <v>1777</v>
      </c>
      <c r="B109" s="154" t="s">
        <v>1576</v>
      </c>
      <c r="C109" s="42" t="s">
        <v>98</v>
      </c>
      <c r="D109" s="20"/>
      <c r="E109" s="20"/>
      <c r="F109" s="20"/>
      <c r="G109" s="20"/>
      <c r="H109" s="20">
        <v>395</v>
      </c>
      <c r="I109" s="20"/>
      <c r="J109" s="20"/>
      <c r="K109" s="20"/>
      <c r="L109" s="20"/>
      <c r="M109" s="20"/>
      <c r="N109" s="20"/>
      <c r="O109" s="20">
        <v>395</v>
      </c>
      <c r="P109" s="20" t="s">
        <v>111</v>
      </c>
      <c r="Q109" s="20" t="s">
        <v>1240</v>
      </c>
      <c r="R109" s="130">
        <v>602</v>
      </c>
      <c r="S109" s="130">
        <v>237790</v>
      </c>
    </row>
    <row r="110" spans="1:19" ht="63.75" x14ac:dyDescent="0.2">
      <c r="A110" s="213" t="s">
        <v>1778</v>
      </c>
      <c r="B110" s="154" t="s">
        <v>1577</v>
      </c>
      <c r="C110" s="42" t="s">
        <v>98</v>
      </c>
      <c r="D110" s="20"/>
      <c r="E110" s="20"/>
      <c r="F110" s="20"/>
      <c r="G110" s="20"/>
      <c r="H110" s="20">
        <v>7</v>
      </c>
      <c r="I110" s="20"/>
      <c r="J110" s="20"/>
      <c r="K110" s="20"/>
      <c r="L110" s="20"/>
      <c r="M110" s="20"/>
      <c r="N110" s="20"/>
      <c r="O110" s="20">
        <v>7</v>
      </c>
      <c r="P110" s="20" t="s">
        <v>111</v>
      </c>
      <c r="Q110" s="20" t="s">
        <v>1241</v>
      </c>
      <c r="R110" s="130">
        <v>570</v>
      </c>
      <c r="S110" s="130">
        <v>3990</v>
      </c>
    </row>
    <row r="111" spans="1:19" ht="63.75" x14ac:dyDescent="0.2">
      <c r="A111" s="213" t="s">
        <v>1779</v>
      </c>
      <c r="B111" s="154" t="s">
        <v>1578</v>
      </c>
      <c r="C111" s="42" t="s">
        <v>98</v>
      </c>
      <c r="D111" s="20"/>
      <c r="E111" s="20"/>
      <c r="F111" s="20"/>
      <c r="G111" s="20"/>
      <c r="H111" s="20">
        <v>7</v>
      </c>
      <c r="I111" s="20"/>
      <c r="J111" s="20"/>
      <c r="K111" s="20"/>
      <c r="L111" s="20"/>
      <c r="M111" s="20"/>
      <c r="N111" s="20"/>
      <c r="O111" s="20">
        <v>7</v>
      </c>
      <c r="P111" s="20" t="s">
        <v>111</v>
      </c>
      <c r="Q111" s="20" t="s">
        <v>1241</v>
      </c>
      <c r="R111" s="130">
        <v>532</v>
      </c>
      <c r="S111" s="130">
        <v>3724</v>
      </c>
    </row>
    <row r="112" spans="1:19" ht="25.5" x14ac:dyDescent="0.2">
      <c r="A112" s="213" t="s">
        <v>1780</v>
      </c>
      <c r="B112" s="101" t="s">
        <v>1465</v>
      </c>
      <c r="C112" s="129" t="s">
        <v>98</v>
      </c>
      <c r="D112" s="20"/>
      <c r="E112" s="20"/>
      <c r="F112" s="20"/>
      <c r="G112" s="20">
        <v>120</v>
      </c>
      <c r="H112" s="20"/>
      <c r="I112" s="20"/>
      <c r="J112" s="20"/>
      <c r="K112" s="20"/>
      <c r="L112" s="20"/>
      <c r="M112" s="20"/>
      <c r="N112" s="20"/>
      <c r="O112" s="20">
        <v>120</v>
      </c>
      <c r="P112" s="20" t="s">
        <v>506</v>
      </c>
      <c r="Q112" s="20" t="s">
        <v>1241</v>
      </c>
      <c r="R112" s="130">
        <v>45</v>
      </c>
      <c r="S112" s="130">
        <v>5400</v>
      </c>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workbookViewId="0">
      <selection activeCell="L18" sqref="L18"/>
    </sheetView>
  </sheetViews>
  <sheetFormatPr defaultRowHeight="14.25" x14ac:dyDescent="0.2"/>
  <cols>
    <col min="1" max="1" width="13.75" customWidth="1"/>
    <col min="2" max="2" width="18.875" customWidth="1"/>
    <col min="4" max="4" width="13.75" customWidth="1"/>
    <col min="5" max="5" width="13" customWidth="1"/>
    <col min="12" max="12" width="15" customWidth="1"/>
    <col min="16" max="16" width="12.625" customWidth="1"/>
    <col min="17" max="17" width="10.75" customWidth="1"/>
    <col min="18" max="18" width="10.5" bestFit="1" customWidth="1"/>
    <col min="19" max="19" width="11.375" bestFit="1" customWidth="1"/>
  </cols>
  <sheetData>
    <row r="1" spans="1:19" ht="15.7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42.7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1326</v>
      </c>
      <c r="B8" s="206"/>
      <c r="C8" s="206"/>
      <c r="D8" s="206"/>
      <c r="E8" s="206"/>
      <c r="F8" s="206"/>
      <c r="G8" s="206"/>
      <c r="H8" s="206"/>
      <c r="I8" s="206"/>
      <c r="J8" s="206"/>
      <c r="K8" s="206"/>
      <c r="L8" s="206"/>
      <c r="M8" s="206"/>
      <c r="N8" s="206"/>
      <c r="O8" s="206"/>
      <c r="P8" s="206"/>
      <c r="Q8" s="206"/>
      <c r="R8" s="206"/>
      <c r="S8" s="206"/>
    </row>
    <row r="9" spans="1:19" ht="25.5" x14ac:dyDescent="0.2">
      <c r="A9" s="210" t="s">
        <v>1781</v>
      </c>
      <c r="B9" s="31" t="s">
        <v>1327</v>
      </c>
      <c r="C9" s="20" t="s">
        <v>109</v>
      </c>
      <c r="D9" s="20"/>
      <c r="E9" s="20"/>
      <c r="F9" s="129"/>
      <c r="G9" s="129"/>
      <c r="H9" s="129"/>
      <c r="I9" s="129"/>
      <c r="J9" s="129">
        <v>12</v>
      </c>
      <c r="K9" s="20"/>
      <c r="L9" s="9"/>
      <c r="M9" s="20"/>
      <c r="N9" s="20"/>
      <c r="O9" s="20">
        <v>12</v>
      </c>
      <c r="P9" s="20" t="s">
        <v>110</v>
      </c>
      <c r="Q9" s="20" t="s">
        <v>1334</v>
      </c>
      <c r="R9" s="130">
        <v>12500</v>
      </c>
      <c r="S9" s="130">
        <v>150000</v>
      </c>
    </row>
    <row r="10" spans="1:19" ht="38.25" x14ac:dyDescent="0.2">
      <c r="A10" s="210" t="s">
        <v>1782</v>
      </c>
      <c r="B10" s="31" t="s">
        <v>1328</v>
      </c>
      <c r="C10" s="20" t="s">
        <v>109</v>
      </c>
      <c r="D10" s="9"/>
      <c r="E10" s="9"/>
      <c r="F10" s="280"/>
      <c r="G10" s="129">
        <v>12</v>
      </c>
      <c r="H10" s="280"/>
      <c r="I10" s="280"/>
      <c r="J10" s="280"/>
      <c r="K10" s="9"/>
      <c r="L10" s="9"/>
      <c r="M10" s="9"/>
      <c r="N10" s="9"/>
      <c r="O10" s="20">
        <v>12</v>
      </c>
      <c r="P10" s="20" t="s">
        <v>110</v>
      </c>
      <c r="Q10" s="20" t="s">
        <v>1334</v>
      </c>
      <c r="R10" s="109">
        <v>33833.33</v>
      </c>
      <c r="S10" s="109">
        <v>406000</v>
      </c>
    </row>
    <row r="11" spans="1:19" ht="39.75" customHeight="1" x14ac:dyDescent="0.2">
      <c r="A11" s="210" t="s">
        <v>1783</v>
      </c>
      <c r="B11" s="31" t="s">
        <v>1329</v>
      </c>
      <c r="C11" s="20" t="s">
        <v>109</v>
      </c>
      <c r="D11" s="20"/>
      <c r="E11" s="20"/>
      <c r="F11" s="129">
        <v>12</v>
      </c>
      <c r="G11" s="129"/>
      <c r="H11" s="129"/>
      <c r="I11" s="129"/>
      <c r="J11" s="129"/>
      <c r="K11" s="20"/>
      <c r="L11" s="20"/>
      <c r="M11" s="20"/>
      <c r="N11" s="20"/>
      <c r="O11" s="20">
        <v>12</v>
      </c>
      <c r="P11" s="20" t="s">
        <v>111</v>
      </c>
      <c r="Q11" s="20" t="s">
        <v>1334</v>
      </c>
      <c r="R11" s="109">
        <v>9666.66</v>
      </c>
      <c r="S11" s="109">
        <v>116000</v>
      </c>
    </row>
    <row r="12" spans="1:19" ht="25.5" x14ac:dyDescent="0.2">
      <c r="A12" s="210" t="s">
        <v>1784</v>
      </c>
      <c r="B12" s="31" t="s">
        <v>1330</v>
      </c>
      <c r="C12" s="20" t="s">
        <v>109</v>
      </c>
      <c r="D12" s="23"/>
      <c r="E12" s="23"/>
      <c r="F12" s="129"/>
      <c r="G12" s="129">
        <v>12</v>
      </c>
      <c r="H12" s="129"/>
      <c r="I12" s="129"/>
      <c r="J12" s="129"/>
      <c r="K12" s="23"/>
      <c r="L12" s="42"/>
      <c r="M12" s="23"/>
      <c r="N12" s="23"/>
      <c r="O12" s="42">
        <v>12</v>
      </c>
      <c r="P12" s="42" t="s">
        <v>524</v>
      </c>
      <c r="Q12" s="20" t="s">
        <v>1334</v>
      </c>
      <c r="R12" s="109">
        <v>16666.66</v>
      </c>
      <c r="S12" s="109">
        <v>200000</v>
      </c>
    </row>
    <row r="13" spans="1:19" ht="38.25" x14ac:dyDescent="0.2">
      <c r="A13" s="210" t="s">
        <v>1785</v>
      </c>
      <c r="B13" s="31" t="s">
        <v>1331</v>
      </c>
      <c r="C13" s="20" t="s">
        <v>109</v>
      </c>
      <c r="D13" s="20"/>
      <c r="E13" s="20"/>
      <c r="F13" s="129"/>
      <c r="G13" s="129">
        <v>12</v>
      </c>
      <c r="H13" s="129"/>
      <c r="I13" s="129"/>
      <c r="J13" s="129"/>
      <c r="K13" s="20"/>
      <c r="L13" s="20"/>
      <c r="M13" s="20"/>
      <c r="N13" s="20"/>
      <c r="O13" s="20">
        <v>12</v>
      </c>
      <c r="P13" s="20" t="s">
        <v>110</v>
      </c>
      <c r="Q13" s="20" t="s">
        <v>1334</v>
      </c>
      <c r="R13" s="109">
        <v>9800</v>
      </c>
      <c r="S13" s="109">
        <v>117600</v>
      </c>
    </row>
    <row r="14" spans="1:19" ht="51" x14ac:dyDescent="0.2">
      <c r="A14" s="210" t="s">
        <v>1786</v>
      </c>
      <c r="B14" s="31" t="s">
        <v>1332</v>
      </c>
      <c r="C14" s="20" t="s">
        <v>109</v>
      </c>
      <c r="D14" s="20"/>
      <c r="E14" s="20"/>
      <c r="F14" s="129">
        <v>12</v>
      </c>
      <c r="G14" s="129"/>
      <c r="H14" s="129"/>
      <c r="I14" s="129"/>
      <c r="J14" s="129"/>
      <c r="K14" s="20"/>
      <c r="L14" s="20"/>
      <c r="M14" s="20"/>
      <c r="N14" s="20"/>
      <c r="O14" s="20">
        <v>12</v>
      </c>
      <c r="P14" s="20" t="s">
        <v>110</v>
      </c>
      <c r="Q14" s="20" t="s">
        <v>1334</v>
      </c>
      <c r="R14" s="109">
        <v>2333.33</v>
      </c>
      <c r="S14" s="109">
        <v>28000</v>
      </c>
    </row>
    <row r="15" spans="1:19" ht="38.25" x14ac:dyDescent="0.2">
      <c r="A15" s="210" t="s">
        <v>1787</v>
      </c>
      <c r="B15" s="31" t="s">
        <v>1333</v>
      </c>
      <c r="C15" s="20" t="s">
        <v>109</v>
      </c>
      <c r="D15" s="20"/>
      <c r="E15" s="20">
        <v>12</v>
      </c>
      <c r="F15" s="129"/>
      <c r="G15" s="129"/>
      <c r="H15" s="129"/>
      <c r="I15" s="129"/>
      <c r="J15" s="129"/>
      <c r="K15" s="20"/>
      <c r="L15" s="20"/>
      <c r="M15" s="20"/>
      <c r="N15" s="20"/>
      <c r="O15" s="20">
        <v>12</v>
      </c>
      <c r="P15" s="20" t="s">
        <v>108</v>
      </c>
      <c r="Q15" s="20" t="s">
        <v>1334</v>
      </c>
      <c r="R15" s="109">
        <v>9875</v>
      </c>
      <c r="S15" s="109">
        <v>118500</v>
      </c>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3"/>
  <sheetViews>
    <sheetView workbookViewId="0">
      <selection activeCell="D39" sqref="D39"/>
    </sheetView>
  </sheetViews>
  <sheetFormatPr defaultRowHeight="14.25" x14ac:dyDescent="0.2"/>
  <cols>
    <col min="1" max="1" width="21.75" customWidth="1"/>
    <col min="2" max="2" width="34.375" customWidth="1"/>
    <col min="3" max="3" width="12.75" style="11" customWidth="1"/>
    <col min="4" max="4" width="14.25" style="11" customWidth="1"/>
    <col min="5" max="5" width="9.625" style="11" customWidth="1"/>
    <col min="6" max="7" width="9" style="11"/>
    <col min="8" max="8" width="9.625" style="11" customWidth="1"/>
    <col min="9" max="11" width="9" style="11"/>
    <col min="12" max="12" width="13.625" style="11" customWidth="1"/>
    <col min="13" max="14" width="9" style="11"/>
    <col min="15" max="15" width="13.375" style="12" customWidth="1"/>
    <col min="16" max="16" width="11.875" style="11" customWidth="1"/>
    <col min="17" max="17" width="18.375" style="11" customWidth="1"/>
    <col min="18" max="18" width="9" style="9"/>
    <col min="19" max="19" width="15.625" style="9"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222" t="s">
        <v>1630</v>
      </c>
      <c r="B6" s="223"/>
      <c r="C6" s="223"/>
      <c r="D6" s="223"/>
      <c r="E6" s="223"/>
      <c r="F6" s="223"/>
      <c r="G6" s="223"/>
      <c r="H6" s="223"/>
      <c r="I6" s="223"/>
      <c r="J6" s="223"/>
      <c r="K6" s="223"/>
      <c r="L6" s="223"/>
      <c r="M6" s="223"/>
      <c r="N6" s="223"/>
      <c r="O6" s="223"/>
      <c r="P6" s="223"/>
      <c r="Q6" s="223"/>
      <c r="R6" s="223"/>
      <c r="S6" s="224"/>
    </row>
    <row r="7" spans="1:19" s="276" customFormat="1" ht="39" customHeight="1" x14ac:dyDescent="0.2">
      <c r="A7" s="62" t="s">
        <v>1</v>
      </c>
      <c r="B7" s="62" t="s">
        <v>2</v>
      </c>
      <c r="C7" s="62" t="s">
        <v>3</v>
      </c>
      <c r="D7" s="62" t="s">
        <v>4</v>
      </c>
      <c r="E7" s="62" t="s">
        <v>5</v>
      </c>
      <c r="F7" s="62" t="s">
        <v>9</v>
      </c>
      <c r="G7" s="62" t="s">
        <v>102</v>
      </c>
      <c r="H7" s="62" t="s">
        <v>6</v>
      </c>
      <c r="I7" s="62" t="s">
        <v>526</v>
      </c>
      <c r="J7" s="62" t="s">
        <v>10</v>
      </c>
      <c r="K7" s="61" t="s">
        <v>486</v>
      </c>
      <c r="L7" s="61" t="s">
        <v>467</v>
      </c>
      <c r="M7" s="62" t="s">
        <v>7</v>
      </c>
      <c r="N7" s="61" t="s">
        <v>469</v>
      </c>
      <c r="O7" s="62" t="s">
        <v>8</v>
      </c>
      <c r="P7" s="61" t="s">
        <v>468</v>
      </c>
      <c r="Q7" s="61" t="s">
        <v>478</v>
      </c>
      <c r="R7" s="61" t="s">
        <v>476</v>
      </c>
      <c r="S7" s="61" t="s">
        <v>477</v>
      </c>
    </row>
    <row r="8" spans="1:19" x14ac:dyDescent="0.2">
      <c r="A8" s="242" t="s">
        <v>159</v>
      </c>
      <c r="B8" s="243"/>
      <c r="C8" s="243"/>
      <c r="D8" s="243"/>
      <c r="E8" s="243"/>
      <c r="F8" s="243"/>
      <c r="G8" s="243"/>
      <c r="H8" s="243"/>
      <c r="I8" s="243"/>
      <c r="J8" s="243"/>
      <c r="K8" s="244"/>
      <c r="L8" s="243"/>
      <c r="M8" s="243"/>
      <c r="N8" s="243"/>
      <c r="O8" s="243"/>
      <c r="P8" s="243"/>
      <c r="Q8" s="243"/>
      <c r="R8" s="243"/>
      <c r="S8" s="243"/>
    </row>
    <row r="9" spans="1:19" x14ac:dyDescent="0.2">
      <c r="A9" s="245" t="s">
        <v>1634</v>
      </c>
      <c r="B9" s="246" t="s">
        <v>434</v>
      </c>
      <c r="C9" s="247" t="s">
        <v>98</v>
      </c>
      <c r="D9" s="247"/>
      <c r="E9" s="247"/>
      <c r="F9" s="247"/>
      <c r="G9" s="247">
        <v>25</v>
      </c>
      <c r="H9" s="247"/>
      <c r="I9" s="247"/>
      <c r="J9" s="247"/>
      <c r="K9" s="247"/>
      <c r="L9" s="247"/>
      <c r="M9" s="247"/>
      <c r="N9" s="247"/>
      <c r="O9" s="247">
        <v>25</v>
      </c>
      <c r="P9" s="247" t="s">
        <v>1250</v>
      </c>
      <c r="Q9" s="248" t="s">
        <v>1241</v>
      </c>
      <c r="R9" s="249">
        <v>26.12</v>
      </c>
      <c r="S9" s="249">
        <f>O9*R9</f>
        <v>653</v>
      </c>
    </row>
    <row r="10" spans="1:19" x14ac:dyDescent="0.2">
      <c r="A10" s="245" t="s">
        <v>1634</v>
      </c>
      <c r="B10" s="250" t="s">
        <v>368</v>
      </c>
      <c r="C10" s="247" t="s">
        <v>99</v>
      </c>
      <c r="D10" s="247">
        <v>10</v>
      </c>
      <c r="E10" s="247"/>
      <c r="F10" s="247"/>
      <c r="G10" s="247">
        <v>5</v>
      </c>
      <c r="H10" s="247">
        <v>1</v>
      </c>
      <c r="I10" s="247"/>
      <c r="J10" s="247"/>
      <c r="K10" s="247"/>
      <c r="L10" s="247"/>
      <c r="M10" s="247">
        <v>50</v>
      </c>
      <c r="N10" s="247"/>
      <c r="O10" s="247">
        <f>SUM(D10:M10)</f>
        <v>66</v>
      </c>
      <c r="P10" s="247" t="s">
        <v>1250</v>
      </c>
      <c r="Q10" s="248" t="s">
        <v>1241</v>
      </c>
      <c r="R10" s="249">
        <v>5.2</v>
      </c>
      <c r="S10" s="249">
        <f t="shared" ref="S10:S71" si="0">O10*R10</f>
        <v>343.2</v>
      </c>
    </row>
    <row r="11" spans="1:19" x14ac:dyDescent="0.2">
      <c r="A11" s="245" t="s">
        <v>1634</v>
      </c>
      <c r="B11" s="250" t="s">
        <v>425</v>
      </c>
      <c r="C11" s="247" t="s">
        <v>98</v>
      </c>
      <c r="D11" s="247"/>
      <c r="E11" s="247"/>
      <c r="F11" s="247"/>
      <c r="G11" s="247"/>
      <c r="H11" s="247"/>
      <c r="I11" s="247"/>
      <c r="J11" s="247"/>
      <c r="K11" s="247"/>
      <c r="L11" s="247"/>
      <c r="M11" s="247">
        <v>30</v>
      </c>
      <c r="N11" s="247"/>
      <c r="O11" s="247">
        <v>30</v>
      </c>
      <c r="P11" s="247" t="s">
        <v>1250</v>
      </c>
      <c r="Q11" s="248" t="s">
        <v>1241</v>
      </c>
      <c r="R11" s="249">
        <v>5.04</v>
      </c>
      <c r="S11" s="249">
        <f t="shared" si="0"/>
        <v>151.19999999999999</v>
      </c>
    </row>
    <row r="12" spans="1:19" x14ac:dyDescent="0.2">
      <c r="A12" s="245" t="s">
        <v>1634</v>
      </c>
      <c r="B12" s="250" t="s">
        <v>369</v>
      </c>
      <c r="C12" s="247" t="s">
        <v>98</v>
      </c>
      <c r="D12" s="247">
        <v>20</v>
      </c>
      <c r="E12" s="247"/>
      <c r="F12" s="247"/>
      <c r="G12" s="247">
        <v>10</v>
      </c>
      <c r="H12" s="247">
        <v>0</v>
      </c>
      <c r="I12" s="247"/>
      <c r="J12" s="247"/>
      <c r="K12" s="247"/>
      <c r="L12" s="247"/>
      <c r="M12" s="247">
        <v>20</v>
      </c>
      <c r="N12" s="247"/>
      <c r="O12" s="247">
        <f t="shared" ref="O12:O17" si="1">SUM(D12:M12)</f>
        <v>50</v>
      </c>
      <c r="P12" s="247" t="s">
        <v>1250</v>
      </c>
      <c r="Q12" s="248" t="s">
        <v>1241</v>
      </c>
      <c r="R12" s="249">
        <v>2.1</v>
      </c>
      <c r="S12" s="249">
        <f t="shared" si="0"/>
        <v>105</v>
      </c>
    </row>
    <row r="13" spans="1:19" x14ac:dyDescent="0.2">
      <c r="A13" s="245" t="s">
        <v>1634</v>
      </c>
      <c r="B13" s="250" t="s">
        <v>370</v>
      </c>
      <c r="C13" s="247" t="s">
        <v>98</v>
      </c>
      <c r="D13" s="247">
        <v>50</v>
      </c>
      <c r="E13" s="247"/>
      <c r="F13" s="247"/>
      <c r="G13" s="247">
        <v>40</v>
      </c>
      <c r="H13" s="247">
        <v>2</v>
      </c>
      <c r="I13" s="247"/>
      <c r="J13" s="247"/>
      <c r="K13" s="247"/>
      <c r="L13" s="247">
        <v>2</v>
      </c>
      <c r="M13" s="247">
        <v>100</v>
      </c>
      <c r="N13" s="247"/>
      <c r="O13" s="247">
        <v>194</v>
      </c>
      <c r="P13" s="247" t="s">
        <v>1250</v>
      </c>
      <c r="Q13" s="248" t="s">
        <v>1241</v>
      </c>
      <c r="R13" s="249">
        <v>0.52</v>
      </c>
      <c r="S13" s="249">
        <f t="shared" si="0"/>
        <v>100.88000000000001</v>
      </c>
    </row>
    <row r="14" spans="1:19" s="13" customFormat="1" x14ac:dyDescent="0.2">
      <c r="A14" s="245" t="s">
        <v>1634</v>
      </c>
      <c r="B14" s="250" t="s">
        <v>371</v>
      </c>
      <c r="C14" s="247" t="s">
        <v>101</v>
      </c>
      <c r="D14" s="247">
        <v>10</v>
      </c>
      <c r="E14" s="247"/>
      <c r="F14" s="247"/>
      <c r="G14" s="247">
        <v>6</v>
      </c>
      <c r="H14" s="247">
        <v>1</v>
      </c>
      <c r="I14" s="247"/>
      <c r="J14" s="247"/>
      <c r="K14" s="247"/>
      <c r="L14" s="247"/>
      <c r="M14" s="247">
        <v>60</v>
      </c>
      <c r="N14" s="247"/>
      <c r="O14" s="247">
        <f t="shared" si="1"/>
        <v>77</v>
      </c>
      <c r="P14" s="247" t="s">
        <v>1250</v>
      </c>
      <c r="Q14" s="248" t="s">
        <v>1241</v>
      </c>
      <c r="R14" s="249">
        <v>2.59</v>
      </c>
      <c r="S14" s="249">
        <f t="shared" si="0"/>
        <v>199.42999999999998</v>
      </c>
    </row>
    <row r="15" spans="1:19" s="13" customFormat="1" x14ac:dyDescent="0.2">
      <c r="A15" s="245" t="s">
        <v>1634</v>
      </c>
      <c r="B15" s="250" t="s">
        <v>422</v>
      </c>
      <c r="C15" s="247" t="s">
        <v>98</v>
      </c>
      <c r="D15" s="247"/>
      <c r="E15" s="247"/>
      <c r="F15" s="247"/>
      <c r="G15" s="247"/>
      <c r="H15" s="247"/>
      <c r="I15" s="247"/>
      <c r="J15" s="247"/>
      <c r="K15" s="247"/>
      <c r="L15" s="247"/>
      <c r="M15" s="247">
        <v>250</v>
      </c>
      <c r="N15" s="247"/>
      <c r="O15" s="247">
        <f t="shared" si="1"/>
        <v>250</v>
      </c>
      <c r="P15" s="247" t="s">
        <v>1250</v>
      </c>
      <c r="Q15" s="248" t="s">
        <v>1241</v>
      </c>
      <c r="R15" s="249">
        <v>8.43</v>
      </c>
      <c r="S15" s="249">
        <f t="shared" si="0"/>
        <v>2107.5</v>
      </c>
    </row>
    <row r="16" spans="1:19" s="13" customFormat="1" x14ac:dyDescent="0.2">
      <c r="A16" s="245" t="s">
        <v>1634</v>
      </c>
      <c r="B16" s="250" t="s">
        <v>372</v>
      </c>
      <c r="C16" s="247" t="s">
        <v>101</v>
      </c>
      <c r="D16" s="247">
        <v>5</v>
      </c>
      <c r="E16" s="247"/>
      <c r="F16" s="247"/>
      <c r="G16" s="247">
        <v>24</v>
      </c>
      <c r="H16" s="247">
        <v>10</v>
      </c>
      <c r="I16" s="247"/>
      <c r="J16" s="247"/>
      <c r="K16" s="247"/>
      <c r="L16" s="247"/>
      <c r="M16" s="247">
        <v>5</v>
      </c>
      <c r="N16" s="247"/>
      <c r="O16" s="247">
        <f t="shared" si="1"/>
        <v>44</v>
      </c>
      <c r="P16" s="247" t="s">
        <v>1250</v>
      </c>
      <c r="Q16" s="248" t="s">
        <v>1241</v>
      </c>
      <c r="R16" s="249">
        <v>12.75</v>
      </c>
      <c r="S16" s="249">
        <f t="shared" si="0"/>
        <v>561</v>
      </c>
    </row>
    <row r="17" spans="1:19" s="13" customFormat="1" x14ac:dyDescent="0.2">
      <c r="A17" s="245" t="s">
        <v>1634</v>
      </c>
      <c r="B17" s="250" t="s">
        <v>373</v>
      </c>
      <c r="C17" s="247" t="s">
        <v>101</v>
      </c>
      <c r="D17" s="247">
        <v>5</v>
      </c>
      <c r="E17" s="247"/>
      <c r="F17" s="247"/>
      <c r="G17" s="247">
        <v>24</v>
      </c>
      <c r="H17" s="247">
        <v>0</v>
      </c>
      <c r="I17" s="247"/>
      <c r="J17" s="247"/>
      <c r="K17" s="247"/>
      <c r="L17" s="247"/>
      <c r="M17" s="247">
        <v>5</v>
      </c>
      <c r="N17" s="247"/>
      <c r="O17" s="247">
        <f t="shared" si="1"/>
        <v>34</v>
      </c>
      <c r="P17" s="247" t="s">
        <v>1250</v>
      </c>
      <c r="Q17" s="248" t="s">
        <v>1241</v>
      </c>
      <c r="R17" s="249">
        <f>SUM(D17:O17)</f>
        <v>68</v>
      </c>
      <c r="S17" s="249">
        <f t="shared" si="0"/>
        <v>2312</v>
      </c>
    </row>
    <row r="18" spans="1:19" s="13" customFormat="1" x14ac:dyDescent="0.2">
      <c r="A18" s="245" t="s">
        <v>1634</v>
      </c>
      <c r="B18" s="250" t="s">
        <v>374</v>
      </c>
      <c r="C18" s="247" t="s">
        <v>101</v>
      </c>
      <c r="D18" s="247">
        <v>5</v>
      </c>
      <c r="E18" s="247"/>
      <c r="F18" s="247"/>
      <c r="G18" s="247"/>
      <c r="H18" s="247">
        <v>0</v>
      </c>
      <c r="I18" s="247"/>
      <c r="J18" s="247"/>
      <c r="K18" s="247"/>
      <c r="L18" s="247"/>
      <c r="M18" s="247">
        <v>0</v>
      </c>
      <c r="N18" s="247"/>
      <c r="O18" s="247">
        <v>5</v>
      </c>
      <c r="P18" s="247" t="s">
        <v>1250</v>
      </c>
      <c r="Q18" s="248" t="s">
        <v>1241</v>
      </c>
      <c r="R18" s="249">
        <v>25.73</v>
      </c>
      <c r="S18" s="249">
        <f t="shared" si="0"/>
        <v>128.65</v>
      </c>
    </row>
    <row r="19" spans="1:19" s="13" customFormat="1" x14ac:dyDescent="0.2">
      <c r="A19" s="245" t="s">
        <v>1634</v>
      </c>
      <c r="B19" s="250" t="s">
        <v>415</v>
      </c>
      <c r="C19" s="247" t="s">
        <v>98</v>
      </c>
      <c r="D19" s="247"/>
      <c r="E19" s="247"/>
      <c r="F19" s="247"/>
      <c r="G19" s="247"/>
      <c r="H19" s="247"/>
      <c r="I19" s="247"/>
      <c r="J19" s="247"/>
      <c r="K19" s="247"/>
      <c r="L19" s="247"/>
      <c r="M19" s="247">
        <v>400</v>
      </c>
      <c r="N19" s="247"/>
      <c r="O19" s="247">
        <v>400</v>
      </c>
      <c r="P19" s="247" t="s">
        <v>1250</v>
      </c>
      <c r="Q19" s="248" t="s">
        <v>1241</v>
      </c>
      <c r="R19" s="249">
        <v>9.92</v>
      </c>
      <c r="S19" s="249">
        <f t="shared" si="0"/>
        <v>3968</v>
      </c>
    </row>
    <row r="20" spans="1:19" x14ac:dyDescent="0.2">
      <c r="A20" s="245" t="s">
        <v>1634</v>
      </c>
      <c r="B20" s="250" t="s">
        <v>414</v>
      </c>
      <c r="C20" s="247" t="s">
        <v>98</v>
      </c>
      <c r="D20" s="247"/>
      <c r="E20" s="247"/>
      <c r="F20" s="247"/>
      <c r="G20" s="247"/>
      <c r="H20" s="247"/>
      <c r="I20" s="247"/>
      <c r="J20" s="247"/>
      <c r="K20" s="247"/>
      <c r="L20" s="247"/>
      <c r="M20" s="247">
        <v>40</v>
      </c>
      <c r="N20" s="247"/>
      <c r="O20" s="247">
        <v>40</v>
      </c>
      <c r="P20" s="247" t="s">
        <v>1250</v>
      </c>
      <c r="Q20" s="248" t="s">
        <v>1241</v>
      </c>
      <c r="R20" s="249">
        <v>7.5</v>
      </c>
      <c r="S20" s="249">
        <f t="shared" si="0"/>
        <v>300</v>
      </c>
    </row>
    <row r="21" spans="1:19" x14ac:dyDescent="0.2">
      <c r="A21" s="245" t="s">
        <v>1634</v>
      </c>
      <c r="B21" s="250" t="s">
        <v>416</v>
      </c>
      <c r="C21" s="247" t="s">
        <v>98</v>
      </c>
      <c r="D21" s="247"/>
      <c r="E21" s="247"/>
      <c r="F21" s="247"/>
      <c r="G21" s="247"/>
      <c r="H21" s="247"/>
      <c r="I21" s="247"/>
      <c r="J21" s="247"/>
      <c r="K21" s="247"/>
      <c r="L21" s="247"/>
      <c r="M21" s="247">
        <v>400</v>
      </c>
      <c r="N21" s="247"/>
      <c r="O21" s="247">
        <v>400</v>
      </c>
      <c r="P21" s="247" t="s">
        <v>1250</v>
      </c>
      <c r="Q21" s="248" t="s">
        <v>1241</v>
      </c>
      <c r="R21" s="249">
        <v>11.39</v>
      </c>
      <c r="S21" s="249">
        <f t="shared" si="0"/>
        <v>4556</v>
      </c>
    </row>
    <row r="22" spans="1:19" s="13" customFormat="1" x14ac:dyDescent="0.2">
      <c r="A22" s="245" t="s">
        <v>1634</v>
      </c>
      <c r="B22" s="250" t="s">
        <v>409</v>
      </c>
      <c r="C22" s="247" t="s">
        <v>98</v>
      </c>
      <c r="D22" s="247">
        <v>5</v>
      </c>
      <c r="E22" s="247"/>
      <c r="F22" s="247"/>
      <c r="G22" s="247"/>
      <c r="H22" s="247">
        <v>3</v>
      </c>
      <c r="I22" s="247"/>
      <c r="J22" s="247"/>
      <c r="K22" s="247"/>
      <c r="L22" s="247"/>
      <c r="M22" s="247">
        <v>2</v>
      </c>
      <c r="N22" s="247"/>
      <c r="O22" s="247">
        <f t="shared" ref="O22:O50" si="2">SUM(D22:M22)</f>
        <v>10</v>
      </c>
      <c r="P22" s="247" t="s">
        <v>1250</v>
      </c>
      <c r="Q22" s="248" t="s">
        <v>1241</v>
      </c>
      <c r="R22" s="249">
        <v>320.45</v>
      </c>
      <c r="S22" s="249">
        <f t="shared" si="0"/>
        <v>3204.5</v>
      </c>
    </row>
    <row r="23" spans="1:19" x14ac:dyDescent="0.2">
      <c r="A23" s="245" t="s">
        <v>1634</v>
      </c>
      <c r="B23" s="250" t="s">
        <v>375</v>
      </c>
      <c r="C23" s="247" t="s">
        <v>101</v>
      </c>
      <c r="D23" s="247">
        <v>100</v>
      </c>
      <c r="E23" s="247"/>
      <c r="F23" s="247"/>
      <c r="G23" s="247">
        <v>48</v>
      </c>
      <c r="H23" s="247">
        <v>20</v>
      </c>
      <c r="I23" s="247"/>
      <c r="J23" s="247"/>
      <c r="K23" s="247"/>
      <c r="L23" s="247"/>
      <c r="M23" s="247">
        <v>800</v>
      </c>
      <c r="N23" s="247"/>
      <c r="O23" s="247">
        <f t="shared" si="2"/>
        <v>968</v>
      </c>
      <c r="P23" s="247" t="s">
        <v>1250</v>
      </c>
      <c r="Q23" s="248" t="s">
        <v>1241</v>
      </c>
      <c r="R23" s="249">
        <v>11.93</v>
      </c>
      <c r="S23" s="249">
        <f t="shared" si="0"/>
        <v>11548.24</v>
      </c>
    </row>
    <row r="24" spans="1:19" x14ac:dyDescent="0.2">
      <c r="A24" s="245" t="s">
        <v>1634</v>
      </c>
      <c r="B24" s="250" t="s">
        <v>376</v>
      </c>
      <c r="C24" s="247" t="s">
        <v>101</v>
      </c>
      <c r="D24" s="247">
        <v>100</v>
      </c>
      <c r="E24" s="247"/>
      <c r="F24" s="247"/>
      <c r="G24" s="247">
        <v>16</v>
      </c>
      <c r="H24" s="247">
        <v>20</v>
      </c>
      <c r="I24" s="247"/>
      <c r="J24" s="247"/>
      <c r="K24" s="247"/>
      <c r="L24" s="247"/>
      <c r="M24" s="247">
        <v>800</v>
      </c>
      <c r="N24" s="247"/>
      <c r="O24" s="247">
        <f t="shared" si="2"/>
        <v>936</v>
      </c>
      <c r="P24" s="247" t="s">
        <v>1250</v>
      </c>
      <c r="Q24" s="248" t="s">
        <v>1241</v>
      </c>
      <c r="R24" s="249">
        <v>2.4700000000000002</v>
      </c>
      <c r="S24" s="249">
        <f t="shared" si="0"/>
        <v>2311.92</v>
      </c>
    </row>
    <row r="25" spans="1:19" s="13" customFormat="1" x14ac:dyDescent="0.2">
      <c r="A25" s="245" t="s">
        <v>1634</v>
      </c>
      <c r="B25" s="250" t="s">
        <v>377</v>
      </c>
      <c r="C25" s="247" t="s">
        <v>99</v>
      </c>
      <c r="D25" s="247">
        <v>10</v>
      </c>
      <c r="E25" s="247"/>
      <c r="F25" s="247"/>
      <c r="G25" s="247">
        <v>8</v>
      </c>
      <c r="H25" s="247">
        <v>5</v>
      </c>
      <c r="I25" s="247"/>
      <c r="J25" s="247"/>
      <c r="K25" s="247"/>
      <c r="L25" s="247"/>
      <c r="M25" s="247">
        <v>200</v>
      </c>
      <c r="N25" s="247"/>
      <c r="O25" s="247">
        <f t="shared" si="2"/>
        <v>223</v>
      </c>
      <c r="P25" s="247" t="s">
        <v>1250</v>
      </c>
      <c r="Q25" s="248" t="s">
        <v>1241</v>
      </c>
      <c r="R25" s="249">
        <v>0.7</v>
      </c>
      <c r="S25" s="249">
        <f t="shared" si="0"/>
        <v>156.1</v>
      </c>
    </row>
    <row r="26" spans="1:19" s="13" customFormat="1" x14ac:dyDescent="0.2">
      <c r="A26" s="245" t="s">
        <v>1634</v>
      </c>
      <c r="B26" s="250" t="s">
        <v>410</v>
      </c>
      <c r="C26" s="247" t="s">
        <v>98</v>
      </c>
      <c r="D26" s="247">
        <v>80</v>
      </c>
      <c r="E26" s="247"/>
      <c r="F26" s="247"/>
      <c r="G26" s="247">
        <v>6</v>
      </c>
      <c r="H26" s="247">
        <v>2</v>
      </c>
      <c r="I26" s="247"/>
      <c r="J26" s="247"/>
      <c r="K26" s="247"/>
      <c r="L26" s="247"/>
      <c r="M26" s="247">
        <v>15</v>
      </c>
      <c r="N26" s="247"/>
      <c r="O26" s="247">
        <f t="shared" si="2"/>
        <v>103</v>
      </c>
      <c r="P26" s="247" t="s">
        <v>1250</v>
      </c>
      <c r="Q26" s="248" t="s">
        <v>1241</v>
      </c>
      <c r="R26" s="249">
        <v>288.92</v>
      </c>
      <c r="S26" s="249">
        <f t="shared" si="0"/>
        <v>29758.760000000002</v>
      </c>
    </row>
    <row r="27" spans="1:19" x14ac:dyDescent="0.2">
      <c r="A27" s="245" t="s">
        <v>1634</v>
      </c>
      <c r="B27" s="250" t="s">
        <v>411</v>
      </c>
      <c r="C27" s="247" t="s">
        <v>98</v>
      </c>
      <c r="D27" s="247"/>
      <c r="E27" s="247"/>
      <c r="F27" s="247"/>
      <c r="G27" s="247"/>
      <c r="H27" s="247"/>
      <c r="I27" s="247"/>
      <c r="J27" s="247"/>
      <c r="K27" s="247"/>
      <c r="L27" s="247">
        <v>2</v>
      </c>
      <c r="M27" s="247">
        <v>400</v>
      </c>
      <c r="N27" s="247"/>
      <c r="O27" s="247">
        <f t="shared" si="2"/>
        <v>402</v>
      </c>
      <c r="P27" s="247" t="s">
        <v>1250</v>
      </c>
      <c r="Q27" s="248" t="s">
        <v>1241</v>
      </c>
      <c r="R27" s="249">
        <v>6.04</v>
      </c>
      <c r="S27" s="249">
        <f t="shared" si="0"/>
        <v>2428.08</v>
      </c>
    </row>
    <row r="28" spans="1:19" x14ac:dyDescent="0.2">
      <c r="A28" s="245" t="s">
        <v>1634</v>
      </c>
      <c r="B28" s="250" t="s">
        <v>378</v>
      </c>
      <c r="C28" s="247" t="s">
        <v>98</v>
      </c>
      <c r="D28" s="247">
        <v>50</v>
      </c>
      <c r="E28" s="247"/>
      <c r="F28" s="247"/>
      <c r="G28" s="247">
        <v>50</v>
      </c>
      <c r="H28" s="247">
        <v>5</v>
      </c>
      <c r="I28" s="247"/>
      <c r="J28" s="247"/>
      <c r="K28" s="247"/>
      <c r="L28" s="247"/>
      <c r="M28" s="247">
        <v>400</v>
      </c>
      <c r="N28" s="247"/>
      <c r="O28" s="247">
        <f t="shared" si="2"/>
        <v>505</v>
      </c>
      <c r="P28" s="247" t="s">
        <v>1250</v>
      </c>
      <c r="Q28" s="248" t="s">
        <v>1241</v>
      </c>
      <c r="R28" s="249">
        <v>4.93</v>
      </c>
      <c r="S28" s="249">
        <f t="shared" si="0"/>
        <v>2489.6499999999996</v>
      </c>
    </row>
    <row r="29" spans="1:19" x14ac:dyDescent="0.2">
      <c r="A29" s="245" t="s">
        <v>1634</v>
      </c>
      <c r="B29" s="250" t="s">
        <v>1790</v>
      </c>
      <c r="C29" s="247" t="s">
        <v>98</v>
      </c>
      <c r="D29" s="247">
        <v>700</v>
      </c>
      <c r="E29" s="247"/>
      <c r="F29" s="247"/>
      <c r="G29" s="247">
        <v>5</v>
      </c>
      <c r="H29" s="247">
        <v>0</v>
      </c>
      <c r="I29" s="247"/>
      <c r="J29" s="247"/>
      <c r="K29" s="247"/>
      <c r="L29" s="247"/>
      <c r="M29" s="247">
        <v>200</v>
      </c>
      <c r="N29" s="247"/>
      <c r="O29" s="247">
        <f t="shared" si="2"/>
        <v>905</v>
      </c>
      <c r="P29" s="247" t="s">
        <v>1250</v>
      </c>
      <c r="Q29" s="248" t="s">
        <v>1241</v>
      </c>
      <c r="R29" s="249">
        <v>3.05</v>
      </c>
      <c r="S29" s="249">
        <f t="shared" si="0"/>
        <v>2760.25</v>
      </c>
    </row>
    <row r="30" spans="1:19" s="13" customFormat="1" x14ac:dyDescent="0.2">
      <c r="A30" s="245" t="s">
        <v>1634</v>
      </c>
      <c r="B30" s="250" t="s">
        <v>379</v>
      </c>
      <c r="C30" s="247" t="s">
        <v>98</v>
      </c>
      <c r="D30" s="247">
        <v>50</v>
      </c>
      <c r="E30" s="247"/>
      <c r="F30" s="247"/>
      <c r="G30" s="247">
        <v>6</v>
      </c>
      <c r="H30" s="247">
        <v>2</v>
      </c>
      <c r="I30" s="247"/>
      <c r="J30" s="247"/>
      <c r="K30" s="247"/>
      <c r="L30" s="247"/>
      <c r="M30" s="247">
        <v>20</v>
      </c>
      <c r="N30" s="247"/>
      <c r="O30" s="247">
        <f t="shared" si="2"/>
        <v>78</v>
      </c>
      <c r="P30" s="247" t="s">
        <v>1250</v>
      </c>
      <c r="Q30" s="248" t="s">
        <v>1241</v>
      </c>
      <c r="R30" s="249">
        <v>12.07</v>
      </c>
      <c r="S30" s="249">
        <f t="shared" si="0"/>
        <v>941.46</v>
      </c>
    </row>
    <row r="31" spans="1:19" x14ac:dyDescent="0.2">
      <c r="A31" s="245" t="s">
        <v>1634</v>
      </c>
      <c r="B31" s="250" t="s">
        <v>432</v>
      </c>
      <c r="C31" s="247" t="s">
        <v>98</v>
      </c>
      <c r="D31" s="247">
        <v>360</v>
      </c>
      <c r="E31" s="247"/>
      <c r="F31" s="247"/>
      <c r="G31" s="247">
        <v>22</v>
      </c>
      <c r="H31" s="247">
        <v>25</v>
      </c>
      <c r="I31" s="247"/>
      <c r="J31" s="247"/>
      <c r="K31" s="247"/>
      <c r="L31" s="247">
        <v>143</v>
      </c>
      <c r="M31" s="247">
        <v>500</v>
      </c>
      <c r="N31" s="247"/>
      <c r="O31" s="247">
        <f t="shared" si="2"/>
        <v>1050</v>
      </c>
      <c r="P31" s="247" t="s">
        <v>1250</v>
      </c>
      <c r="Q31" s="248" t="s">
        <v>1241</v>
      </c>
      <c r="R31" s="249">
        <v>0.52</v>
      </c>
      <c r="S31" s="249">
        <f t="shared" si="0"/>
        <v>546</v>
      </c>
    </row>
    <row r="32" spans="1:19" x14ac:dyDescent="0.2">
      <c r="A32" s="245" t="s">
        <v>1634</v>
      </c>
      <c r="B32" s="250" t="s">
        <v>381</v>
      </c>
      <c r="C32" s="247" t="s">
        <v>99</v>
      </c>
      <c r="D32" s="247">
        <v>5</v>
      </c>
      <c r="E32" s="247"/>
      <c r="F32" s="247"/>
      <c r="G32" s="247">
        <v>3</v>
      </c>
      <c r="H32" s="247">
        <v>20</v>
      </c>
      <c r="I32" s="247"/>
      <c r="J32" s="247"/>
      <c r="K32" s="247"/>
      <c r="L32" s="247"/>
      <c r="M32" s="247">
        <v>15</v>
      </c>
      <c r="N32" s="247"/>
      <c r="O32" s="247">
        <f t="shared" si="2"/>
        <v>43</v>
      </c>
      <c r="P32" s="247" t="s">
        <v>1250</v>
      </c>
      <c r="Q32" s="248" t="s">
        <v>1241</v>
      </c>
      <c r="R32" s="249">
        <v>26</v>
      </c>
      <c r="S32" s="249">
        <f t="shared" si="0"/>
        <v>1118</v>
      </c>
    </row>
    <row r="33" spans="1:19" x14ac:dyDescent="0.2">
      <c r="A33" s="245" t="s">
        <v>1634</v>
      </c>
      <c r="B33" s="250" t="s">
        <v>380</v>
      </c>
      <c r="C33" s="247" t="s">
        <v>99</v>
      </c>
      <c r="D33" s="247">
        <v>10</v>
      </c>
      <c r="E33" s="247"/>
      <c r="F33" s="247"/>
      <c r="G33" s="247">
        <v>3</v>
      </c>
      <c r="H33" s="247">
        <v>20</v>
      </c>
      <c r="I33" s="247"/>
      <c r="J33" s="247"/>
      <c r="K33" s="247"/>
      <c r="L33" s="247"/>
      <c r="M33" s="247">
        <v>100</v>
      </c>
      <c r="N33" s="247"/>
      <c r="O33" s="247">
        <f t="shared" si="2"/>
        <v>133</v>
      </c>
      <c r="P33" s="247" t="s">
        <v>1250</v>
      </c>
      <c r="Q33" s="248" t="s">
        <v>1241</v>
      </c>
      <c r="R33" s="249">
        <v>24.5</v>
      </c>
      <c r="S33" s="249">
        <f t="shared" si="0"/>
        <v>3258.5</v>
      </c>
    </row>
    <row r="34" spans="1:19" x14ac:dyDescent="0.2">
      <c r="A34" s="245" t="s">
        <v>1634</v>
      </c>
      <c r="B34" s="246" t="s">
        <v>433</v>
      </c>
      <c r="C34" s="247" t="s">
        <v>98</v>
      </c>
      <c r="D34" s="247"/>
      <c r="E34" s="247"/>
      <c r="F34" s="247"/>
      <c r="G34" s="247">
        <v>30</v>
      </c>
      <c r="H34" s="247"/>
      <c r="I34" s="247"/>
      <c r="J34" s="247"/>
      <c r="K34" s="247"/>
      <c r="L34" s="247"/>
      <c r="M34" s="247"/>
      <c r="N34" s="247"/>
      <c r="O34" s="247">
        <f t="shared" si="2"/>
        <v>30</v>
      </c>
      <c r="P34" s="247" t="s">
        <v>1250</v>
      </c>
      <c r="Q34" s="248" t="s">
        <v>1241</v>
      </c>
      <c r="R34" s="249">
        <v>2.74</v>
      </c>
      <c r="S34" s="249">
        <f t="shared" si="0"/>
        <v>82.2</v>
      </c>
    </row>
    <row r="35" spans="1:19" x14ac:dyDescent="0.2">
      <c r="A35" s="245" t="s">
        <v>1634</v>
      </c>
      <c r="B35" s="246" t="s">
        <v>382</v>
      </c>
      <c r="C35" s="247" t="s">
        <v>101</v>
      </c>
      <c r="D35" s="247">
        <v>20</v>
      </c>
      <c r="E35" s="247"/>
      <c r="F35" s="247"/>
      <c r="G35" s="247">
        <v>3</v>
      </c>
      <c r="H35" s="247">
        <v>10</v>
      </c>
      <c r="I35" s="247"/>
      <c r="J35" s="247"/>
      <c r="K35" s="247"/>
      <c r="L35" s="247"/>
      <c r="M35" s="247">
        <v>5</v>
      </c>
      <c r="N35" s="247"/>
      <c r="O35" s="247">
        <f t="shared" si="2"/>
        <v>38</v>
      </c>
      <c r="P35" s="247" t="s">
        <v>1250</v>
      </c>
      <c r="Q35" s="248" t="s">
        <v>1241</v>
      </c>
      <c r="R35" s="249">
        <v>33.729999999999997</v>
      </c>
      <c r="S35" s="249">
        <f t="shared" si="0"/>
        <v>1281.7399999999998</v>
      </c>
    </row>
    <row r="36" spans="1:19" x14ac:dyDescent="0.2">
      <c r="A36" s="245" t="s">
        <v>1634</v>
      </c>
      <c r="B36" s="246" t="s">
        <v>435</v>
      </c>
      <c r="C36" s="247" t="s">
        <v>101</v>
      </c>
      <c r="D36" s="247"/>
      <c r="E36" s="247"/>
      <c r="F36" s="247"/>
      <c r="G36" s="247">
        <v>12</v>
      </c>
      <c r="H36" s="247"/>
      <c r="I36" s="247"/>
      <c r="J36" s="247"/>
      <c r="K36" s="247"/>
      <c r="L36" s="247"/>
      <c r="M36" s="247"/>
      <c r="N36" s="247"/>
      <c r="O36" s="247">
        <f t="shared" si="2"/>
        <v>12</v>
      </c>
      <c r="P36" s="247" t="s">
        <v>1250</v>
      </c>
      <c r="Q36" s="248" t="s">
        <v>1241</v>
      </c>
      <c r="R36" s="249">
        <v>5.57</v>
      </c>
      <c r="S36" s="249">
        <f t="shared" si="0"/>
        <v>66.84</v>
      </c>
    </row>
    <row r="37" spans="1:19" x14ac:dyDescent="0.2">
      <c r="A37" s="245" t="s">
        <v>1634</v>
      </c>
      <c r="B37" s="250" t="s">
        <v>419</v>
      </c>
      <c r="C37" s="247" t="s">
        <v>98</v>
      </c>
      <c r="D37" s="247"/>
      <c r="E37" s="247"/>
      <c r="F37" s="247"/>
      <c r="G37" s="247"/>
      <c r="H37" s="247"/>
      <c r="I37" s="247"/>
      <c r="J37" s="247"/>
      <c r="K37" s="247"/>
      <c r="L37" s="247"/>
      <c r="M37" s="247">
        <v>15</v>
      </c>
      <c r="N37" s="247"/>
      <c r="O37" s="247">
        <f t="shared" si="2"/>
        <v>15</v>
      </c>
      <c r="P37" s="247" t="s">
        <v>1250</v>
      </c>
      <c r="Q37" s="248" t="s">
        <v>1241</v>
      </c>
      <c r="R37" s="249">
        <v>84</v>
      </c>
      <c r="S37" s="249">
        <f t="shared" si="0"/>
        <v>1260</v>
      </c>
    </row>
    <row r="38" spans="1:19" x14ac:dyDescent="0.2">
      <c r="A38" s="245" t="s">
        <v>1634</v>
      </c>
      <c r="B38" s="250" t="s">
        <v>126</v>
      </c>
      <c r="C38" s="247" t="s">
        <v>99</v>
      </c>
      <c r="D38" s="247">
        <v>50</v>
      </c>
      <c r="E38" s="247"/>
      <c r="F38" s="247"/>
      <c r="G38" s="247">
        <v>18</v>
      </c>
      <c r="H38" s="247">
        <v>3</v>
      </c>
      <c r="I38" s="247"/>
      <c r="J38" s="247"/>
      <c r="K38" s="247"/>
      <c r="L38" s="247"/>
      <c r="M38" s="247">
        <v>400</v>
      </c>
      <c r="N38" s="247"/>
      <c r="O38" s="247">
        <f t="shared" si="2"/>
        <v>471</v>
      </c>
      <c r="P38" s="247" t="s">
        <v>1250</v>
      </c>
      <c r="Q38" s="248" t="s">
        <v>1241</v>
      </c>
      <c r="R38" s="249">
        <v>1.41</v>
      </c>
      <c r="S38" s="249">
        <f t="shared" si="0"/>
        <v>664.11</v>
      </c>
    </row>
    <row r="39" spans="1:19" x14ac:dyDescent="0.2">
      <c r="A39" s="245" t="s">
        <v>1634</v>
      </c>
      <c r="B39" s="250" t="s">
        <v>383</v>
      </c>
      <c r="C39" s="247" t="s">
        <v>99</v>
      </c>
      <c r="D39" s="247">
        <v>50</v>
      </c>
      <c r="E39" s="247"/>
      <c r="F39" s="247"/>
      <c r="G39" s="247">
        <v>8</v>
      </c>
      <c r="H39" s="247">
        <v>3</v>
      </c>
      <c r="I39" s="247"/>
      <c r="J39" s="247"/>
      <c r="K39" s="247"/>
      <c r="L39" s="247"/>
      <c r="M39" s="247">
        <v>400</v>
      </c>
      <c r="N39" s="247"/>
      <c r="O39" s="247">
        <f t="shared" si="2"/>
        <v>461</v>
      </c>
      <c r="P39" s="247" t="s">
        <v>1250</v>
      </c>
      <c r="Q39" s="248" t="s">
        <v>1241</v>
      </c>
      <c r="R39" s="249">
        <v>2.0499999999999998</v>
      </c>
      <c r="S39" s="249">
        <f t="shared" si="0"/>
        <v>945.05</v>
      </c>
    </row>
    <row r="40" spans="1:19" x14ac:dyDescent="0.2">
      <c r="A40" s="245" t="s">
        <v>1634</v>
      </c>
      <c r="B40" s="250" t="s">
        <v>384</v>
      </c>
      <c r="C40" s="247" t="s">
        <v>99</v>
      </c>
      <c r="D40" s="247">
        <v>50</v>
      </c>
      <c r="E40" s="247"/>
      <c r="F40" s="247"/>
      <c r="G40" s="247"/>
      <c r="H40" s="247">
        <v>3</v>
      </c>
      <c r="I40" s="247"/>
      <c r="J40" s="247"/>
      <c r="K40" s="247"/>
      <c r="L40" s="247"/>
      <c r="M40" s="247">
        <v>300</v>
      </c>
      <c r="N40" s="247"/>
      <c r="O40" s="247">
        <f t="shared" si="2"/>
        <v>353</v>
      </c>
      <c r="P40" s="247" t="s">
        <v>1250</v>
      </c>
      <c r="Q40" s="248" t="s">
        <v>1241</v>
      </c>
      <c r="R40" s="249">
        <v>1.76</v>
      </c>
      <c r="S40" s="249">
        <f t="shared" si="0"/>
        <v>621.28</v>
      </c>
    </row>
    <row r="41" spans="1:19" x14ac:dyDescent="0.2">
      <c r="A41" s="245" t="s">
        <v>1634</v>
      </c>
      <c r="B41" s="250" t="s">
        <v>385</v>
      </c>
      <c r="C41" s="247" t="s">
        <v>99</v>
      </c>
      <c r="D41" s="247">
        <v>50</v>
      </c>
      <c r="E41" s="247"/>
      <c r="F41" s="247"/>
      <c r="G41" s="247"/>
      <c r="H41" s="247">
        <v>3</v>
      </c>
      <c r="I41" s="247"/>
      <c r="J41" s="247"/>
      <c r="K41" s="247"/>
      <c r="L41" s="247"/>
      <c r="M41" s="247">
        <v>200</v>
      </c>
      <c r="N41" s="247"/>
      <c r="O41" s="247">
        <f t="shared" si="2"/>
        <v>253</v>
      </c>
      <c r="P41" s="247" t="s">
        <v>1250</v>
      </c>
      <c r="Q41" s="248" t="s">
        <v>1241</v>
      </c>
      <c r="R41" s="249">
        <v>4.2</v>
      </c>
      <c r="S41" s="249">
        <f t="shared" si="0"/>
        <v>1062.6000000000001</v>
      </c>
    </row>
    <row r="42" spans="1:19" x14ac:dyDescent="0.2">
      <c r="A42" s="245" t="s">
        <v>1634</v>
      </c>
      <c r="B42" s="250" t="s">
        <v>386</v>
      </c>
      <c r="C42" s="247" t="s">
        <v>99</v>
      </c>
      <c r="D42" s="247">
        <v>50</v>
      </c>
      <c r="E42" s="247"/>
      <c r="F42" s="247"/>
      <c r="G42" s="247"/>
      <c r="H42" s="247">
        <v>3</v>
      </c>
      <c r="I42" s="247"/>
      <c r="J42" s="247"/>
      <c r="K42" s="247"/>
      <c r="L42" s="247"/>
      <c r="M42" s="247">
        <v>0</v>
      </c>
      <c r="N42" s="247"/>
      <c r="O42" s="247">
        <f t="shared" si="2"/>
        <v>53</v>
      </c>
      <c r="P42" s="247" t="s">
        <v>1250</v>
      </c>
      <c r="Q42" s="248" t="s">
        <v>1241</v>
      </c>
      <c r="R42" s="249">
        <v>2.54</v>
      </c>
      <c r="S42" s="249">
        <f t="shared" si="0"/>
        <v>134.62</v>
      </c>
    </row>
    <row r="43" spans="1:19" x14ac:dyDescent="0.2">
      <c r="A43" s="245" t="s">
        <v>1634</v>
      </c>
      <c r="B43" s="250" t="s">
        <v>127</v>
      </c>
      <c r="C43" s="247" t="s">
        <v>98</v>
      </c>
      <c r="D43" s="247">
        <v>50</v>
      </c>
      <c r="E43" s="247"/>
      <c r="F43" s="247"/>
      <c r="G43" s="247">
        <v>54</v>
      </c>
      <c r="H43" s="247">
        <v>5</v>
      </c>
      <c r="I43" s="247"/>
      <c r="J43" s="247"/>
      <c r="K43" s="247"/>
      <c r="L43" s="247"/>
      <c r="M43" s="247">
        <v>400</v>
      </c>
      <c r="N43" s="247"/>
      <c r="O43" s="247">
        <f t="shared" si="2"/>
        <v>509</v>
      </c>
      <c r="P43" s="247" t="s">
        <v>1250</v>
      </c>
      <c r="Q43" s="248" t="s">
        <v>1241</v>
      </c>
      <c r="R43" s="249">
        <v>4.13</v>
      </c>
      <c r="S43" s="249">
        <f t="shared" si="0"/>
        <v>2102.17</v>
      </c>
    </row>
    <row r="44" spans="1:19" x14ac:dyDescent="0.2">
      <c r="A44" s="245" t="s">
        <v>1634</v>
      </c>
      <c r="B44" s="246" t="s">
        <v>436</v>
      </c>
      <c r="C44" s="247" t="s">
        <v>99</v>
      </c>
      <c r="D44" s="247"/>
      <c r="E44" s="247"/>
      <c r="F44" s="247"/>
      <c r="G44" s="247">
        <v>25</v>
      </c>
      <c r="H44" s="247"/>
      <c r="I44" s="247"/>
      <c r="J44" s="247"/>
      <c r="K44" s="247"/>
      <c r="L44" s="247"/>
      <c r="M44" s="247"/>
      <c r="N44" s="247"/>
      <c r="O44" s="247">
        <f t="shared" si="2"/>
        <v>25</v>
      </c>
      <c r="P44" s="247" t="s">
        <v>1250</v>
      </c>
      <c r="Q44" s="248" t="s">
        <v>1241</v>
      </c>
      <c r="R44" s="249">
        <v>4.1399999999999997</v>
      </c>
      <c r="S44" s="249">
        <f t="shared" si="0"/>
        <v>103.49999999999999</v>
      </c>
    </row>
    <row r="45" spans="1:19" x14ac:dyDescent="0.2">
      <c r="A45" s="245" t="s">
        <v>1634</v>
      </c>
      <c r="B45" s="246" t="s">
        <v>387</v>
      </c>
      <c r="C45" s="247" t="s">
        <v>98</v>
      </c>
      <c r="D45" s="247">
        <v>60</v>
      </c>
      <c r="E45" s="247"/>
      <c r="F45" s="247"/>
      <c r="G45" s="247">
        <v>10</v>
      </c>
      <c r="H45" s="247">
        <v>5</v>
      </c>
      <c r="I45" s="247"/>
      <c r="J45" s="247"/>
      <c r="K45" s="247"/>
      <c r="L45" s="247"/>
      <c r="M45" s="247">
        <v>300</v>
      </c>
      <c r="N45" s="247"/>
      <c r="O45" s="247">
        <f t="shared" si="2"/>
        <v>375</v>
      </c>
      <c r="P45" s="247" t="s">
        <v>1250</v>
      </c>
      <c r="Q45" s="248" t="s">
        <v>1241</v>
      </c>
      <c r="R45" s="249">
        <v>1.8</v>
      </c>
      <c r="S45" s="249">
        <f t="shared" si="0"/>
        <v>675</v>
      </c>
    </row>
    <row r="46" spans="1:19" x14ac:dyDescent="0.2">
      <c r="A46" s="245" t="s">
        <v>1634</v>
      </c>
      <c r="B46" s="246" t="s">
        <v>437</v>
      </c>
      <c r="C46" s="247" t="s">
        <v>98</v>
      </c>
      <c r="D46" s="247"/>
      <c r="E46" s="247"/>
      <c r="F46" s="247"/>
      <c r="G46" s="247">
        <v>40</v>
      </c>
      <c r="H46" s="247"/>
      <c r="I46" s="247"/>
      <c r="J46" s="247"/>
      <c r="K46" s="247"/>
      <c r="L46" s="247"/>
      <c r="M46" s="247"/>
      <c r="N46" s="247"/>
      <c r="O46" s="247">
        <f t="shared" si="2"/>
        <v>40</v>
      </c>
      <c r="P46" s="247" t="s">
        <v>1250</v>
      </c>
      <c r="Q46" s="248" t="s">
        <v>1241</v>
      </c>
      <c r="R46" s="249">
        <v>1.0900000000000001</v>
      </c>
      <c r="S46" s="249">
        <f t="shared" si="0"/>
        <v>43.6</v>
      </c>
    </row>
    <row r="47" spans="1:19" x14ac:dyDescent="0.2">
      <c r="A47" s="245" t="s">
        <v>1634</v>
      </c>
      <c r="B47" s="246" t="s">
        <v>429</v>
      </c>
      <c r="C47" s="247" t="s">
        <v>98</v>
      </c>
      <c r="D47" s="247"/>
      <c r="E47" s="247"/>
      <c r="F47" s="247"/>
      <c r="G47" s="247"/>
      <c r="H47" s="247"/>
      <c r="I47" s="247"/>
      <c r="J47" s="247"/>
      <c r="K47" s="247"/>
      <c r="L47" s="247"/>
      <c r="M47" s="247">
        <v>150</v>
      </c>
      <c r="N47" s="247"/>
      <c r="O47" s="247">
        <f t="shared" si="2"/>
        <v>150</v>
      </c>
      <c r="P47" s="247" t="s">
        <v>1250</v>
      </c>
      <c r="Q47" s="248" t="s">
        <v>1241</v>
      </c>
      <c r="R47" s="249">
        <v>4.1399999999999997</v>
      </c>
      <c r="S47" s="249">
        <f t="shared" si="0"/>
        <v>621</v>
      </c>
    </row>
    <row r="48" spans="1:19" x14ac:dyDescent="0.2">
      <c r="A48" s="245" t="s">
        <v>1634</v>
      </c>
      <c r="B48" s="246" t="s">
        <v>156</v>
      </c>
      <c r="C48" s="247" t="s">
        <v>98</v>
      </c>
      <c r="D48" s="247">
        <v>100</v>
      </c>
      <c r="E48" s="247"/>
      <c r="F48" s="247"/>
      <c r="G48" s="247">
        <v>60</v>
      </c>
      <c r="H48" s="247">
        <v>5</v>
      </c>
      <c r="I48" s="247"/>
      <c r="J48" s="247"/>
      <c r="K48" s="247"/>
      <c r="L48" s="247"/>
      <c r="M48" s="247">
        <v>50</v>
      </c>
      <c r="N48" s="247"/>
      <c r="O48" s="247">
        <f t="shared" si="2"/>
        <v>215</v>
      </c>
      <c r="P48" s="247" t="s">
        <v>1250</v>
      </c>
      <c r="Q48" s="248" t="s">
        <v>1241</v>
      </c>
      <c r="R48" s="249">
        <v>9.75</v>
      </c>
      <c r="S48" s="249">
        <f t="shared" si="0"/>
        <v>2096.25</v>
      </c>
    </row>
    <row r="49" spans="1:19" x14ac:dyDescent="0.2">
      <c r="A49" s="245" t="s">
        <v>1634</v>
      </c>
      <c r="B49" s="246" t="s">
        <v>424</v>
      </c>
      <c r="C49" s="247" t="s">
        <v>98</v>
      </c>
      <c r="D49" s="247"/>
      <c r="E49" s="247"/>
      <c r="F49" s="247"/>
      <c r="G49" s="247"/>
      <c r="H49" s="247"/>
      <c r="I49" s="247"/>
      <c r="J49" s="247"/>
      <c r="K49" s="247"/>
      <c r="L49" s="247"/>
      <c r="M49" s="247">
        <v>50</v>
      </c>
      <c r="N49" s="247"/>
      <c r="O49" s="247">
        <f t="shared" si="2"/>
        <v>50</v>
      </c>
      <c r="P49" s="247" t="s">
        <v>1250</v>
      </c>
      <c r="Q49" s="248" t="s">
        <v>1241</v>
      </c>
      <c r="R49" s="249">
        <v>16.8</v>
      </c>
      <c r="S49" s="249">
        <f t="shared" si="0"/>
        <v>840</v>
      </c>
    </row>
    <row r="50" spans="1:19" x14ac:dyDescent="0.2">
      <c r="A50" s="245" t="s">
        <v>1634</v>
      </c>
      <c r="B50" s="246" t="s">
        <v>428</v>
      </c>
      <c r="C50" s="247" t="s">
        <v>98</v>
      </c>
      <c r="D50" s="247"/>
      <c r="E50" s="247"/>
      <c r="F50" s="247"/>
      <c r="G50" s="247"/>
      <c r="H50" s="247"/>
      <c r="I50" s="247"/>
      <c r="J50" s="247"/>
      <c r="K50" s="247"/>
      <c r="L50" s="247"/>
      <c r="M50" s="247">
        <v>50</v>
      </c>
      <c r="N50" s="247"/>
      <c r="O50" s="247">
        <f t="shared" si="2"/>
        <v>50</v>
      </c>
      <c r="P50" s="247" t="s">
        <v>1250</v>
      </c>
      <c r="Q50" s="248" t="s">
        <v>1241</v>
      </c>
      <c r="R50" s="249">
        <v>5.17</v>
      </c>
      <c r="S50" s="249">
        <f t="shared" si="0"/>
        <v>258.5</v>
      </c>
    </row>
    <row r="51" spans="1:19" x14ac:dyDescent="0.2">
      <c r="A51" s="245" t="s">
        <v>1634</v>
      </c>
      <c r="B51" s="246" t="s">
        <v>128</v>
      </c>
      <c r="C51" s="247" t="s">
        <v>99</v>
      </c>
      <c r="D51" s="247">
        <v>10</v>
      </c>
      <c r="E51" s="247"/>
      <c r="F51" s="247"/>
      <c r="G51" s="247"/>
      <c r="H51" s="247">
        <v>5</v>
      </c>
      <c r="I51" s="247"/>
      <c r="J51" s="247"/>
      <c r="K51" s="247"/>
      <c r="L51" s="247"/>
      <c r="M51" s="247">
        <v>0</v>
      </c>
      <c r="N51" s="247"/>
      <c r="O51" s="247">
        <f t="shared" ref="O51:O82" si="3">SUM(D51:M51)</f>
        <v>15</v>
      </c>
      <c r="P51" s="247" t="s">
        <v>1250</v>
      </c>
      <c r="Q51" s="248" t="s">
        <v>1241</v>
      </c>
      <c r="R51" s="249">
        <v>19.559999999999999</v>
      </c>
      <c r="S51" s="249">
        <f t="shared" si="0"/>
        <v>293.39999999999998</v>
      </c>
    </row>
    <row r="52" spans="1:19" x14ac:dyDescent="0.2">
      <c r="A52" s="245" t="s">
        <v>1634</v>
      </c>
      <c r="B52" s="246" t="s">
        <v>388</v>
      </c>
      <c r="C52" s="247" t="s">
        <v>99</v>
      </c>
      <c r="D52" s="247">
        <v>10</v>
      </c>
      <c r="E52" s="247"/>
      <c r="F52" s="247"/>
      <c r="G52" s="247">
        <v>2</v>
      </c>
      <c r="H52" s="247">
        <v>5</v>
      </c>
      <c r="I52" s="247"/>
      <c r="J52" s="247"/>
      <c r="K52" s="247"/>
      <c r="L52" s="247"/>
      <c r="M52" s="247">
        <v>0</v>
      </c>
      <c r="N52" s="247"/>
      <c r="O52" s="247">
        <f t="shared" si="3"/>
        <v>17</v>
      </c>
      <c r="P52" s="247" t="s">
        <v>1250</v>
      </c>
      <c r="Q52" s="248" t="s">
        <v>1241</v>
      </c>
      <c r="R52" s="249">
        <v>20.88</v>
      </c>
      <c r="S52" s="249">
        <f t="shared" si="0"/>
        <v>354.96</v>
      </c>
    </row>
    <row r="53" spans="1:19" x14ac:dyDescent="0.2">
      <c r="A53" s="245" t="s">
        <v>1634</v>
      </c>
      <c r="B53" s="246" t="s">
        <v>129</v>
      </c>
      <c r="C53" s="247" t="s">
        <v>99</v>
      </c>
      <c r="D53" s="247">
        <v>10</v>
      </c>
      <c r="E53" s="247"/>
      <c r="F53" s="247"/>
      <c r="G53" s="247"/>
      <c r="H53" s="247">
        <v>5</v>
      </c>
      <c r="I53" s="247"/>
      <c r="J53" s="247"/>
      <c r="K53" s="247"/>
      <c r="L53" s="247"/>
      <c r="M53" s="247">
        <v>0</v>
      </c>
      <c r="N53" s="247"/>
      <c r="O53" s="247">
        <f t="shared" si="3"/>
        <v>15</v>
      </c>
      <c r="P53" s="247" t="s">
        <v>1250</v>
      </c>
      <c r="Q53" s="248" t="s">
        <v>1241</v>
      </c>
      <c r="R53" s="249">
        <v>12.31</v>
      </c>
      <c r="S53" s="249">
        <f t="shared" si="0"/>
        <v>184.65</v>
      </c>
    </row>
    <row r="54" spans="1:19" x14ac:dyDescent="0.2">
      <c r="A54" s="245" t="s">
        <v>1634</v>
      </c>
      <c r="B54" s="246" t="s">
        <v>389</v>
      </c>
      <c r="C54" s="247" t="s">
        <v>98</v>
      </c>
      <c r="D54" s="247">
        <v>150</v>
      </c>
      <c r="E54" s="247"/>
      <c r="F54" s="247"/>
      <c r="G54" s="247">
        <v>65</v>
      </c>
      <c r="H54" s="247">
        <v>10</v>
      </c>
      <c r="I54" s="247"/>
      <c r="J54" s="247"/>
      <c r="K54" s="247"/>
      <c r="L54" s="247"/>
      <c r="M54" s="247">
        <v>300</v>
      </c>
      <c r="N54" s="247"/>
      <c r="O54" s="247">
        <f t="shared" si="3"/>
        <v>525</v>
      </c>
      <c r="P54" s="247" t="s">
        <v>1250</v>
      </c>
      <c r="Q54" s="248" t="s">
        <v>1241</v>
      </c>
      <c r="R54" s="249">
        <v>2.6</v>
      </c>
      <c r="S54" s="249">
        <f t="shared" si="0"/>
        <v>1365</v>
      </c>
    </row>
    <row r="55" spans="1:19" x14ac:dyDescent="0.2">
      <c r="A55" s="245" t="s">
        <v>1634</v>
      </c>
      <c r="B55" s="246" t="s">
        <v>130</v>
      </c>
      <c r="C55" s="247" t="s">
        <v>98</v>
      </c>
      <c r="D55" s="247">
        <v>48</v>
      </c>
      <c r="E55" s="247"/>
      <c r="F55" s="247"/>
      <c r="G55" s="247">
        <v>2</v>
      </c>
      <c r="H55" s="247">
        <v>10</v>
      </c>
      <c r="I55" s="247"/>
      <c r="J55" s="247"/>
      <c r="K55" s="247"/>
      <c r="L55" s="247"/>
      <c r="M55" s="247">
        <v>600</v>
      </c>
      <c r="N55" s="247"/>
      <c r="O55" s="247">
        <f t="shared" si="3"/>
        <v>660</v>
      </c>
      <c r="P55" s="247" t="s">
        <v>1250</v>
      </c>
      <c r="Q55" s="248" t="s">
        <v>1241</v>
      </c>
      <c r="R55" s="249">
        <v>17.93</v>
      </c>
      <c r="S55" s="249">
        <f t="shared" si="0"/>
        <v>11833.8</v>
      </c>
    </row>
    <row r="56" spans="1:19" x14ac:dyDescent="0.2">
      <c r="A56" s="245" t="s">
        <v>1634</v>
      </c>
      <c r="B56" s="246" t="s">
        <v>390</v>
      </c>
      <c r="C56" s="247" t="s">
        <v>99</v>
      </c>
      <c r="D56" s="247">
        <v>8</v>
      </c>
      <c r="E56" s="247"/>
      <c r="F56" s="247"/>
      <c r="G56" s="247">
        <v>2</v>
      </c>
      <c r="H56" s="247">
        <v>10</v>
      </c>
      <c r="I56" s="247"/>
      <c r="J56" s="247"/>
      <c r="K56" s="247"/>
      <c r="L56" s="247"/>
      <c r="M56" s="247">
        <v>10</v>
      </c>
      <c r="N56" s="247"/>
      <c r="O56" s="247">
        <f t="shared" si="3"/>
        <v>30</v>
      </c>
      <c r="P56" s="247" t="s">
        <v>1250</v>
      </c>
      <c r="Q56" s="248" t="s">
        <v>1241</v>
      </c>
      <c r="R56" s="249">
        <v>53.33</v>
      </c>
      <c r="S56" s="249">
        <f t="shared" si="0"/>
        <v>1599.8999999999999</v>
      </c>
    </row>
    <row r="57" spans="1:19" x14ac:dyDescent="0.2">
      <c r="A57" s="245" t="s">
        <v>1634</v>
      </c>
      <c r="B57" s="246" t="s">
        <v>417</v>
      </c>
      <c r="C57" s="247" t="s">
        <v>98</v>
      </c>
      <c r="D57" s="247"/>
      <c r="E57" s="247"/>
      <c r="F57" s="247"/>
      <c r="G57" s="247"/>
      <c r="H57" s="247"/>
      <c r="I57" s="247"/>
      <c r="J57" s="247"/>
      <c r="K57" s="247"/>
      <c r="L57" s="247"/>
      <c r="M57" s="247">
        <v>10</v>
      </c>
      <c r="N57" s="247"/>
      <c r="O57" s="247">
        <f t="shared" si="3"/>
        <v>10</v>
      </c>
      <c r="P57" s="247" t="s">
        <v>1250</v>
      </c>
      <c r="Q57" s="248" t="s">
        <v>1241</v>
      </c>
      <c r="R57" s="249">
        <v>54.67</v>
      </c>
      <c r="S57" s="249">
        <f t="shared" si="0"/>
        <v>546.70000000000005</v>
      </c>
    </row>
    <row r="58" spans="1:19" x14ac:dyDescent="0.2">
      <c r="A58" s="245" t="s">
        <v>1634</v>
      </c>
      <c r="B58" s="246" t="s">
        <v>131</v>
      </c>
      <c r="C58" s="247" t="s">
        <v>99</v>
      </c>
      <c r="D58" s="247">
        <v>20</v>
      </c>
      <c r="E58" s="247"/>
      <c r="F58" s="247"/>
      <c r="G58" s="247">
        <v>2</v>
      </c>
      <c r="H58" s="247">
        <v>10</v>
      </c>
      <c r="I58" s="247"/>
      <c r="J58" s="247"/>
      <c r="K58" s="247"/>
      <c r="L58" s="247"/>
      <c r="M58" s="247">
        <v>30</v>
      </c>
      <c r="N58" s="247"/>
      <c r="O58" s="247">
        <f t="shared" si="3"/>
        <v>62</v>
      </c>
      <c r="P58" s="247" t="s">
        <v>1250</v>
      </c>
      <c r="Q58" s="248" t="s">
        <v>1241</v>
      </c>
      <c r="R58" s="249">
        <v>68.66</v>
      </c>
      <c r="S58" s="249">
        <f t="shared" si="0"/>
        <v>4256.92</v>
      </c>
    </row>
    <row r="59" spans="1:19" x14ac:dyDescent="0.2">
      <c r="A59" s="245" t="s">
        <v>1634</v>
      </c>
      <c r="B59" s="246" t="s">
        <v>391</v>
      </c>
      <c r="C59" s="247" t="s">
        <v>101</v>
      </c>
      <c r="D59" s="247">
        <v>2</v>
      </c>
      <c r="E59" s="247"/>
      <c r="F59" s="247"/>
      <c r="G59" s="247"/>
      <c r="H59" s="247">
        <v>5</v>
      </c>
      <c r="I59" s="247"/>
      <c r="J59" s="247"/>
      <c r="K59" s="247"/>
      <c r="L59" s="247"/>
      <c r="M59" s="247">
        <v>1</v>
      </c>
      <c r="N59" s="247"/>
      <c r="O59" s="247">
        <f t="shared" si="3"/>
        <v>8</v>
      </c>
      <c r="P59" s="247" t="s">
        <v>1250</v>
      </c>
      <c r="Q59" s="248" t="s">
        <v>1241</v>
      </c>
      <c r="R59" s="249">
        <v>22.14</v>
      </c>
      <c r="S59" s="249">
        <f t="shared" si="0"/>
        <v>177.12</v>
      </c>
    </row>
    <row r="60" spans="1:19" x14ac:dyDescent="0.2">
      <c r="A60" s="245" t="s">
        <v>1634</v>
      </c>
      <c r="B60" s="246" t="s">
        <v>160</v>
      </c>
      <c r="C60" s="247" t="s">
        <v>101</v>
      </c>
      <c r="D60" s="247">
        <v>2</v>
      </c>
      <c r="E60" s="247"/>
      <c r="F60" s="247"/>
      <c r="G60" s="247"/>
      <c r="H60" s="247">
        <v>5</v>
      </c>
      <c r="I60" s="247"/>
      <c r="J60" s="247"/>
      <c r="K60" s="247"/>
      <c r="L60" s="247"/>
      <c r="M60" s="247">
        <v>1</v>
      </c>
      <c r="N60" s="247"/>
      <c r="O60" s="247">
        <f t="shared" si="3"/>
        <v>8</v>
      </c>
      <c r="P60" s="247" t="s">
        <v>1250</v>
      </c>
      <c r="Q60" s="248" t="s">
        <v>1241</v>
      </c>
      <c r="R60" s="249">
        <v>43.35</v>
      </c>
      <c r="S60" s="249">
        <f t="shared" si="0"/>
        <v>346.8</v>
      </c>
    </row>
    <row r="61" spans="1:19" x14ac:dyDescent="0.2">
      <c r="A61" s="245" t="s">
        <v>1634</v>
      </c>
      <c r="B61" s="246" t="s">
        <v>161</v>
      </c>
      <c r="C61" s="247" t="s">
        <v>101</v>
      </c>
      <c r="D61" s="247">
        <v>2</v>
      </c>
      <c r="E61" s="247"/>
      <c r="F61" s="247"/>
      <c r="G61" s="247"/>
      <c r="H61" s="247">
        <v>5</v>
      </c>
      <c r="I61" s="247"/>
      <c r="J61" s="247"/>
      <c r="K61" s="247"/>
      <c r="L61" s="247"/>
      <c r="M61" s="247">
        <v>1</v>
      </c>
      <c r="N61" s="247"/>
      <c r="O61" s="247">
        <f t="shared" si="3"/>
        <v>8</v>
      </c>
      <c r="P61" s="247" t="s">
        <v>1250</v>
      </c>
      <c r="Q61" s="248" t="s">
        <v>1241</v>
      </c>
      <c r="R61" s="249">
        <v>46.22</v>
      </c>
      <c r="S61" s="249">
        <f t="shared" si="0"/>
        <v>369.76</v>
      </c>
    </row>
    <row r="62" spans="1:19" x14ac:dyDescent="0.2">
      <c r="A62" s="245" t="s">
        <v>1634</v>
      </c>
      <c r="B62" s="246" t="s">
        <v>162</v>
      </c>
      <c r="C62" s="247" t="s">
        <v>101</v>
      </c>
      <c r="D62" s="247">
        <v>2</v>
      </c>
      <c r="E62" s="247"/>
      <c r="F62" s="247"/>
      <c r="G62" s="247">
        <v>5</v>
      </c>
      <c r="H62" s="247">
        <v>5</v>
      </c>
      <c r="I62" s="247"/>
      <c r="J62" s="247"/>
      <c r="K62" s="247"/>
      <c r="L62" s="247"/>
      <c r="M62" s="247">
        <v>1</v>
      </c>
      <c r="N62" s="247"/>
      <c r="O62" s="247">
        <f t="shared" si="3"/>
        <v>13</v>
      </c>
      <c r="P62" s="247" t="s">
        <v>1250</v>
      </c>
      <c r="Q62" s="248" t="s">
        <v>1241</v>
      </c>
      <c r="R62" s="249">
        <v>33.33</v>
      </c>
      <c r="S62" s="249">
        <f t="shared" si="0"/>
        <v>433.28999999999996</v>
      </c>
    </row>
    <row r="63" spans="1:19" x14ac:dyDescent="0.2">
      <c r="A63" s="245" t="s">
        <v>1634</v>
      </c>
      <c r="B63" s="246" t="s">
        <v>163</v>
      </c>
      <c r="C63" s="247" t="s">
        <v>101</v>
      </c>
      <c r="D63" s="247">
        <v>2</v>
      </c>
      <c r="E63" s="247"/>
      <c r="F63" s="247"/>
      <c r="G63" s="247"/>
      <c r="H63" s="247">
        <v>5</v>
      </c>
      <c r="I63" s="247"/>
      <c r="J63" s="247"/>
      <c r="K63" s="247"/>
      <c r="L63" s="247"/>
      <c r="M63" s="247">
        <v>1</v>
      </c>
      <c r="N63" s="247"/>
      <c r="O63" s="247">
        <f t="shared" si="3"/>
        <v>8</v>
      </c>
      <c r="P63" s="247" t="s">
        <v>1250</v>
      </c>
      <c r="Q63" s="248" t="s">
        <v>1241</v>
      </c>
      <c r="R63" s="249">
        <v>39.53</v>
      </c>
      <c r="S63" s="249">
        <f t="shared" si="0"/>
        <v>316.24</v>
      </c>
    </row>
    <row r="64" spans="1:19" x14ac:dyDescent="0.2">
      <c r="A64" s="245" t="s">
        <v>1634</v>
      </c>
      <c r="B64" s="246" t="s">
        <v>132</v>
      </c>
      <c r="C64" s="247" t="s">
        <v>98</v>
      </c>
      <c r="D64" s="247">
        <v>50</v>
      </c>
      <c r="E64" s="247"/>
      <c r="F64" s="247"/>
      <c r="G64" s="247">
        <v>20</v>
      </c>
      <c r="H64" s="247">
        <v>5</v>
      </c>
      <c r="I64" s="247"/>
      <c r="J64" s="247"/>
      <c r="K64" s="247"/>
      <c r="L64" s="247"/>
      <c r="M64" s="247">
        <v>50</v>
      </c>
      <c r="N64" s="247"/>
      <c r="O64" s="247">
        <f t="shared" si="3"/>
        <v>125</v>
      </c>
      <c r="P64" s="247" t="s">
        <v>1250</v>
      </c>
      <c r="Q64" s="248" t="s">
        <v>1241</v>
      </c>
      <c r="R64" s="249">
        <v>5.1100000000000003</v>
      </c>
      <c r="S64" s="249">
        <f t="shared" si="0"/>
        <v>638.75</v>
      </c>
    </row>
    <row r="65" spans="1:19" x14ac:dyDescent="0.2">
      <c r="A65" s="245" t="s">
        <v>1634</v>
      </c>
      <c r="B65" s="246" t="s">
        <v>421</v>
      </c>
      <c r="C65" s="247" t="s">
        <v>98</v>
      </c>
      <c r="D65" s="247"/>
      <c r="E65" s="247"/>
      <c r="F65" s="247"/>
      <c r="G65" s="247"/>
      <c r="H65" s="247"/>
      <c r="I65" s="247"/>
      <c r="J65" s="247"/>
      <c r="K65" s="247"/>
      <c r="L65" s="247"/>
      <c r="M65" s="247">
        <v>30</v>
      </c>
      <c r="N65" s="247"/>
      <c r="O65" s="247">
        <f t="shared" si="3"/>
        <v>30</v>
      </c>
      <c r="P65" s="247" t="s">
        <v>1250</v>
      </c>
      <c r="Q65" s="248" t="s">
        <v>1241</v>
      </c>
      <c r="R65" s="249">
        <v>25.07</v>
      </c>
      <c r="S65" s="249">
        <f t="shared" si="0"/>
        <v>752.1</v>
      </c>
    </row>
    <row r="66" spans="1:19" x14ac:dyDescent="0.2">
      <c r="A66" s="245" t="s">
        <v>1634</v>
      </c>
      <c r="B66" s="246" t="s">
        <v>420</v>
      </c>
      <c r="C66" s="247" t="s">
        <v>98</v>
      </c>
      <c r="D66" s="247"/>
      <c r="E66" s="247"/>
      <c r="F66" s="247"/>
      <c r="G66" s="247"/>
      <c r="H66" s="247"/>
      <c r="I66" s="247"/>
      <c r="J66" s="247"/>
      <c r="K66" s="247"/>
      <c r="L66" s="247"/>
      <c r="M66" s="247">
        <v>50</v>
      </c>
      <c r="N66" s="247"/>
      <c r="O66" s="247">
        <f t="shared" si="3"/>
        <v>50</v>
      </c>
      <c r="P66" s="247" t="s">
        <v>1250</v>
      </c>
      <c r="Q66" s="248" t="s">
        <v>1241</v>
      </c>
      <c r="R66" s="249">
        <v>12.5</v>
      </c>
      <c r="S66" s="249">
        <f t="shared" si="0"/>
        <v>625</v>
      </c>
    </row>
    <row r="67" spans="1:19" x14ac:dyDescent="0.2">
      <c r="A67" s="245" t="s">
        <v>1634</v>
      </c>
      <c r="B67" s="246" t="s">
        <v>393</v>
      </c>
      <c r="C67" s="247" t="s">
        <v>98</v>
      </c>
      <c r="D67" s="247">
        <v>30</v>
      </c>
      <c r="E67" s="247"/>
      <c r="F67" s="247"/>
      <c r="G67" s="247">
        <v>12</v>
      </c>
      <c r="H67" s="247">
        <v>3</v>
      </c>
      <c r="I67" s="247"/>
      <c r="J67" s="247"/>
      <c r="K67" s="247"/>
      <c r="L67" s="247"/>
      <c r="M67" s="247">
        <v>0</v>
      </c>
      <c r="N67" s="247"/>
      <c r="O67" s="247">
        <f t="shared" si="3"/>
        <v>45</v>
      </c>
      <c r="P67" s="247" t="s">
        <v>1250</v>
      </c>
      <c r="Q67" s="248" t="s">
        <v>1241</v>
      </c>
      <c r="R67" s="249">
        <v>3.25</v>
      </c>
      <c r="S67" s="249">
        <f t="shared" si="0"/>
        <v>146.25</v>
      </c>
    </row>
    <row r="68" spans="1:19" x14ac:dyDescent="0.2">
      <c r="A68" s="245" t="s">
        <v>1634</v>
      </c>
      <c r="B68" s="246" t="s">
        <v>392</v>
      </c>
      <c r="C68" s="247" t="s">
        <v>98</v>
      </c>
      <c r="D68" s="247">
        <v>50</v>
      </c>
      <c r="E68" s="247"/>
      <c r="F68" s="247"/>
      <c r="G68" s="247">
        <v>14</v>
      </c>
      <c r="H68" s="247">
        <v>3</v>
      </c>
      <c r="I68" s="247"/>
      <c r="J68" s="247"/>
      <c r="K68" s="247"/>
      <c r="L68" s="247"/>
      <c r="M68" s="247">
        <v>80</v>
      </c>
      <c r="N68" s="247"/>
      <c r="O68" s="247">
        <f t="shared" si="3"/>
        <v>147</v>
      </c>
      <c r="P68" s="247" t="s">
        <v>1250</v>
      </c>
      <c r="Q68" s="248" t="s">
        <v>1241</v>
      </c>
      <c r="R68" s="249">
        <v>1.1499999999999999</v>
      </c>
      <c r="S68" s="249">
        <f t="shared" si="0"/>
        <v>169.04999999999998</v>
      </c>
    </row>
    <row r="69" spans="1:19" x14ac:dyDescent="0.2">
      <c r="A69" s="245" t="s">
        <v>1634</v>
      </c>
      <c r="B69" s="246" t="s">
        <v>443</v>
      </c>
      <c r="C69" s="247" t="s">
        <v>99</v>
      </c>
      <c r="D69" s="247"/>
      <c r="E69" s="247"/>
      <c r="F69" s="247"/>
      <c r="G69" s="247"/>
      <c r="H69" s="247"/>
      <c r="I69" s="247"/>
      <c r="J69" s="247"/>
      <c r="K69" s="247"/>
      <c r="L69" s="247">
        <v>240</v>
      </c>
      <c r="M69" s="247"/>
      <c r="N69" s="247"/>
      <c r="O69" s="247">
        <f t="shared" si="3"/>
        <v>240</v>
      </c>
      <c r="P69" s="247" t="s">
        <v>1250</v>
      </c>
      <c r="Q69" s="248" t="s">
        <v>1241</v>
      </c>
      <c r="R69" s="249">
        <v>65.08</v>
      </c>
      <c r="S69" s="249">
        <f t="shared" si="0"/>
        <v>15619.199999999999</v>
      </c>
    </row>
    <row r="70" spans="1:19" x14ac:dyDescent="0.2">
      <c r="A70" s="245" t="s">
        <v>1634</v>
      </c>
      <c r="B70" s="246" t="s">
        <v>456</v>
      </c>
      <c r="C70" s="247" t="s">
        <v>99</v>
      </c>
      <c r="D70" s="247"/>
      <c r="E70" s="247"/>
      <c r="F70" s="247"/>
      <c r="G70" s="247"/>
      <c r="H70" s="247"/>
      <c r="I70" s="247"/>
      <c r="J70" s="247"/>
      <c r="K70" s="247"/>
      <c r="L70" s="247">
        <v>72</v>
      </c>
      <c r="M70" s="247"/>
      <c r="N70" s="247"/>
      <c r="O70" s="247">
        <f t="shared" si="3"/>
        <v>72</v>
      </c>
      <c r="P70" s="247" t="s">
        <v>1250</v>
      </c>
      <c r="Q70" s="248" t="s">
        <v>1241</v>
      </c>
      <c r="R70" s="249">
        <v>127.87</v>
      </c>
      <c r="S70" s="249">
        <f t="shared" si="0"/>
        <v>9206.64</v>
      </c>
    </row>
    <row r="71" spans="1:19" x14ac:dyDescent="0.2">
      <c r="A71" s="245" t="s">
        <v>1634</v>
      </c>
      <c r="B71" s="246" t="s">
        <v>133</v>
      </c>
      <c r="C71" s="247" t="s">
        <v>98</v>
      </c>
      <c r="D71" s="247">
        <v>150</v>
      </c>
      <c r="E71" s="247"/>
      <c r="F71" s="247"/>
      <c r="G71" s="247">
        <v>15</v>
      </c>
      <c r="H71" s="247">
        <v>10</v>
      </c>
      <c r="I71" s="247"/>
      <c r="J71" s="247"/>
      <c r="K71" s="247"/>
      <c r="L71" s="247"/>
      <c r="M71" s="247">
        <v>100</v>
      </c>
      <c r="N71" s="247"/>
      <c r="O71" s="247">
        <f t="shared" si="3"/>
        <v>275</v>
      </c>
      <c r="P71" s="247" t="s">
        <v>1250</v>
      </c>
      <c r="Q71" s="248" t="s">
        <v>1241</v>
      </c>
      <c r="R71" s="249">
        <v>1.0900000000000001</v>
      </c>
      <c r="S71" s="249">
        <f t="shared" si="0"/>
        <v>299.75</v>
      </c>
    </row>
    <row r="72" spans="1:19" x14ac:dyDescent="0.2">
      <c r="A72" s="245" t="s">
        <v>1634</v>
      </c>
      <c r="B72" s="246" t="s">
        <v>134</v>
      </c>
      <c r="C72" s="247" t="s">
        <v>98</v>
      </c>
      <c r="D72" s="247">
        <v>200</v>
      </c>
      <c r="E72" s="247"/>
      <c r="F72" s="247"/>
      <c r="G72" s="247">
        <v>80</v>
      </c>
      <c r="H72" s="247">
        <v>10</v>
      </c>
      <c r="I72" s="247"/>
      <c r="J72" s="247"/>
      <c r="K72" s="247"/>
      <c r="L72" s="247"/>
      <c r="M72" s="247">
        <v>400</v>
      </c>
      <c r="N72" s="247"/>
      <c r="O72" s="247">
        <f t="shared" si="3"/>
        <v>690</v>
      </c>
      <c r="P72" s="247" t="s">
        <v>1250</v>
      </c>
      <c r="Q72" s="248" t="s">
        <v>1241</v>
      </c>
      <c r="R72" s="249">
        <v>3.15</v>
      </c>
      <c r="S72" s="249">
        <f t="shared" ref="S72:S132" si="4">O72*R72</f>
        <v>2173.5</v>
      </c>
    </row>
    <row r="73" spans="1:19" x14ac:dyDescent="0.2">
      <c r="A73" s="245" t="s">
        <v>1634</v>
      </c>
      <c r="B73" s="246" t="s">
        <v>438</v>
      </c>
      <c r="C73" s="247" t="s">
        <v>99</v>
      </c>
      <c r="D73" s="247"/>
      <c r="E73" s="247"/>
      <c r="F73" s="247"/>
      <c r="G73" s="247">
        <v>25</v>
      </c>
      <c r="H73" s="247"/>
      <c r="I73" s="247"/>
      <c r="J73" s="247"/>
      <c r="K73" s="247"/>
      <c r="L73" s="247"/>
      <c r="M73" s="247"/>
      <c r="N73" s="247"/>
      <c r="O73" s="247">
        <f t="shared" si="3"/>
        <v>25</v>
      </c>
      <c r="P73" s="247" t="s">
        <v>1250</v>
      </c>
      <c r="Q73" s="248" t="s">
        <v>1241</v>
      </c>
      <c r="R73" s="249">
        <v>10</v>
      </c>
      <c r="S73" s="249">
        <f t="shared" si="4"/>
        <v>250</v>
      </c>
    </row>
    <row r="74" spans="1:19" x14ac:dyDescent="0.2">
      <c r="A74" s="245" t="s">
        <v>1634</v>
      </c>
      <c r="B74" s="246" t="s">
        <v>423</v>
      </c>
      <c r="C74" s="247" t="s">
        <v>98</v>
      </c>
      <c r="D74" s="247"/>
      <c r="E74" s="247"/>
      <c r="F74" s="247"/>
      <c r="G74" s="247"/>
      <c r="H74" s="247"/>
      <c r="I74" s="247"/>
      <c r="J74" s="247"/>
      <c r="K74" s="247"/>
      <c r="L74" s="247"/>
      <c r="M74" s="247">
        <v>50</v>
      </c>
      <c r="N74" s="247"/>
      <c r="O74" s="247">
        <f t="shared" si="3"/>
        <v>50</v>
      </c>
      <c r="P74" s="247" t="s">
        <v>1250</v>
      </c>
      <c r="Q74" s="248" t="s">
        <v>1241</v>
      </c>
      <c r="R74" s="249">
        <v>24.8</v>
      </c>
      <c r="S74" s="249">
        <f t="shared" si="4"/>
        <v>1240</v>
      </c>
    </row>
    <row r="75" spans="1:19" x14ac:dyDescent="0.2">
      <c r="A75" s="245" t="s">
        <v>1634</v>
      </c>
      <c r="B75" s="246" t="s">
        <v>135</v>
      </c>
      <c r="C75" s="247" t="s">
        <v>98</v>
      </c>
      <c r="D75" s="247">
        <v>150</v>
      </c>
      <c r="E75" s="247"/>
      <c r="F75" s="247"/>
      <c r="G75" s="247">
        <v>12</v>
      </c>
      <c r="H75" s="247">
        <v>5</v>
      </c>
      <c r="I75" s="247"/>
      <c r="J75" s="247"/>
      <c r="K75" s="247"/>
      <c r="L75" s="247"/>
      <c r="M75" s="247">
        <v>100</v>
      </c>
      <c r="N75" s="247"/>
      <c r="O75" s="247">
        <f t="shared" si="3"/>
        <v>267</v>
      </c>
      <c r="P75" s="247" t="s">
        <v>1250</v>
      </c>
      <c r="Q75" s="248" t="s">
        <v>1241</v>
      </c>
      <c r="R75" s="249">
        <v>3</v>
      </c>
      <c r="S75" s="249">
        <f t="shared" si="4"/>
        <v>801</v>
      </c>
    </row>
    <row r="76" spans="1:19" x14ac:dyDescent="0.2">
      <c r="A76" s="245" t="s">
        <v>1634</v>
      </c>
      <c r="B76" s="246" t="s">
        <v>136</v>
      </c>
      <c r="C76" s="247" t="s">
        <v>98</v>
      </c>
      <c r="D76" s="247">
        <v>150</v>
      </c>
      <c r="E76" s="247"/>
      <c r="F76" s="247"/>
      <c r="G76" s="247">
        <v>24</v>
      </c>
      <c r="H76" s="247">
        <v>5</v>
      </c>
      <c r="I76" s="247"/>
      <c r="J76" s="247"/>
      <c r="K76" s="247"/>
      <c r="L76" s="247"/>
      <c r="M76" s="247">
        <v>200</v>
      </c>
      <c r="N76" s="247"/>
      <c r="O76" s="247">
        <f t="shared" si="3"/>
        <v>379</v>
      </c>
      <c r="P76" s="247" t="s">
        <v>1250</v>
      </c>
      <c r="Q76" s="248" t="s">
        <v>1241</v>
      </c>
      <c r="R76" s="249">
        <v>7.47</v>
      </c>
      <c r="S76" s="249">
        <f t="shared" si="4"/>
        <v>2831.13</v>
      </c>
    </row>
    <row r="77" spans="1:19" x14ac:dyDescent="0.2">
      <c r="A77" s="245" t="s">
        <v>1634</v>
      </c>
      <c r="B77" s="246" t="s">
        <v>137</v>
      </c>
      <c r="C77" s="247" t="s">
        <v>98</v>
      </c>
      <c r="D77" s="247">
        <v>50</v>
      </c>
      <c r="E77" s="247"/>
      <c r="F77" s="247"/>
      <c r="G77" s="247">
        <v>42</v>
      </c>
      <c r="H77" s="247">
        <v>5</v>
      </c>
      <c r="I77" s="247"/>
      <c r="J77" s="247"/>
      <c r="K77" s="247"/>
      <c r="L77" s="247"/>
      <c r="M77" s="247">
        <v>200</v>
      </c>
      <c r="N77" s="247"/>
      <c r="O77" s="247">
        <f t="shared" si="3"/>
        <v>297</v>
      </c>
      <c r="P77" s="247" t="s">
        <v>1250</v>
      </c>
      <c r="Q77" s="248" t="s">
        <v>1241</v>
      </c>
      <c r="R77" s="249">
        <v>3</v>
      </c>
      <c r="S77" s="249">
        <f t="shared" si="4"/>
        <v>891</v>
      </c>
    </row>
    <row r="78" spans="1:19" x14ac:dyDescent="0.2">
      <c r="A78" s="245" t="s">
        <v>1634</v>
      </c>
      <c r="B78" s="246" t="s">
        <v>440</v>
      </c>
      <c r="C78" s="247" t="s">
        <v>101</v>
      </c>
      <c r="D78" s="247"/>
      <c r="E78" s="247"/>
      <c r="F78" s="247"/>
      <c r="G78" s="247">
        <v>15</v>
      </c>
      <c r="H78" s="247"/>
      <c r="I78" s="247"/>
      <c r="J78" s="247"/>
      <c r="K78" s="247"/>
      <c r="L78" s="247"/>
      <c r="M78" s="247"/>
      <c r="N78" s="247"/>
      <c r="O78" s="247">
        <f t="shared" si="3"/>
        <v>15</v>
      </c>
      <c r="P78" s="247" t="s">
        <v>1250</v>
      </c>
      <c r="Q78" s="248" t="s">
        <v>1241</v>
      </c>
      <c r="R78" s="249">
        <v>25.07</v>
      </c>
      <c r="S78" s="249">
        <f t="shared" si="4"/>
        <v>376.05</v>
      </c>
    </row>
    <row r="79" spans="1:19" x14ac:dyDescent="0.2">
      <c r="A79" s="245" t="s">
        <v>1634</v>
      </c>
      <c r="B79" s="246" t="s">
        <v>439</v>
      </c>
      <c r="C79" s="247" t="s">
        <v>101</v>
      </c>
      <c r="D79" s="247"/>
      <c r="E79" s="247"/>
      <c r="F79" s="247"/>
      <c r="G79" s="247">
        <v>10</v>
      </c>
      <c r="H79" s="247"/>
      <c r="I79" s="247"/>
      <c r="J79" s="247"/>
      <c r="K79" s="247"/>
      <c r="L79" s="247"/>
      <c r="M79" s="247"/>
      <c r="N79" s="247"/>
      <c r="O79" s="247">
        <f t="shared" si="3"/>
        <v>10</v>
      </c>
      <c r="P79" s="247" t="s">
        <v>1250</v>
      </c>
      <c r="Q79" s="248" t="s">
        <v>1241</v>
      </c>
      <c r="R79" s="249">
        <v>12.5</v>
      </c>
      <c r="S79" s="249">
        <f t="shared" si="4"/>
        <v>125</v>
      </c>
    </row>
    <row r="80" spans="1:19" x14ac:dyDescent="0.2">
      <c r="A80" s="245" t="s">
        <v>1634</v>
      </c>
      <c r="B80" s="246" t="s">
        <v>1314</v>
      </c>
      <c r="C80" s="247" t="s">
        <v>101</v>
      </c>
      <c r="D80" s="247"/>
      <c r="E80" s="247"/>
      <c r="F80" s="247"/>
      <c r="G80" s="247">
        <v>12</v>
      </c>
      <c r="H80" s="247"/>
      <c r="I80" s="247"/>
      <c r="J80" s="247"/>
      <c r="K80" s="247"/>
      <c r="L80" s="247"/>
      <c r="M80" s="247"/>
      <c r="N80" s="247"/>
      <c r="O80" s="247">
        <f t="shared" si="3"/>
        <v>12</v>
      </c>
      <c r="P80" s="247" t="s">
        <v>1250</v>
      </c>
      <c r="Q80" s="248" t="s">
        <v>1241</v>
      </c>
      <c r="R80" s="249">
        <v>13</v>
      </c>
      <c r="S80" s="249">
        <f t="shared" si="4"/>
        <v>156</v>
      </c>
    </row>
    <row r="81" spans="1:19" x14ac:dyDescent="0.2">
      <c r="A81" s="245" t="s">
        <v>1634</v>
      </c>
      <c r="B81" s="250" t="s">
        <v>447</v>
      </c>
      <c r="C81" s="247" t="s">
        <v>99</v>
      </c>
      <c r="D81" s="247"/>
      <c r="E81" s="247"/>
      <c r="F81" s="247"/>
      <c r="G81" s="247">
        <v>12</v>
      </c>
      <c r="H81" s="247"/>
      <c r="I81" s="247"/>
      <c r="J81" s="247"/>
      <c r="K81" s="247"/>
      <c r="L81" s="247"/>
      <c r="M81" s="247"/>
      <c r="N81" s="247"/>
      <c r="O81" s="247">
        <f t="shared" si="3"/>
        <v>12</v>
      </c>
      <c r="P81" s="247" t="s">
        <v>1250</v>
      </c>
      <c r="Q81" s="248" t="s">
        <v>1241</v>
      </c>
      <c r="R81" s="249">
        <v>3.29</v>
      </c>
      <c r="S81" s="249">
        <f t="shared" si="4"/>
        <v>39.480000000000004</v>
      </c>
    </row>
    <row r="82" spans="1:19" x14ac:dyDescent="0.2">
      <c r="A82" s="245" t="s">
        <v>1634</v>
      </c>
      <c r="B82" s="250" t="s">
        <v>446</v>
      </c>
      <c r="C82" s="247" t="s">
        <v>99</v>
      </c>
      <c r="D82" s="247"/>
      <c r="E82" s="247"/>
      <c r="F82" s="247"/>
      <c r="G82" s="247">
        <v>12</v>
      </c>
      <c r="H82" s="247"/>
      <c r="I82" s="247"/>
      <c r="J82" s="247"/>
      <c r="K82" s="247"/>
      <c r="L82" s="247"/>
      <c r="M82" s="247"/>
      <c r="N82" s="247"/>
      <c r="O82" s="247">
        <f t="shared" si="3"/>
        <v>12</v>
      </c>
      <c r="P82" s="247" t="s">
        <v>1250</v>
      </c>
      <c r="Q82" s="248" t="s">
        <v>1241</v>
      </c>
      <c r="R82" s="249">
        <v>22.82</v>
      </c>
      <c r="S82" s="249">
        <f t="shared" si="4"/>
        <v>273.84000000000003</v>
      </c>
    </row>
    <row r="83" spans="1:19" x14ac:dyDescent="0.2">
      <c r="A83" s="245" t="s">
        <v>1634</v>
      </c>
      <c r="B83" s="250" t="s">
        <v>449</v>
      </c>
      <c r="C83" s="247" t="s">
        <v>99</v>
      </c>
      <c r="D83" s="247"/>
      <c r="E83" s="247"/>
      <c r="F83" s="247"/>
      <c r="G83" s="247">
        <v>12</v>
      </c>
      <c r="H83" s="247"/>
      <c r="I83" s="247"/>
      <c r="J83" s="247"/>
      <c r="K83" s="247"/>
      <c r="L83" s="247"/>
      <c r="M83" s="247"/>
      <c r="N83" s="247"/>
      <c r="O83" s="247">
        <f t="shared" ref="O83:O112" si="5">SUM(D83:M83)</f>
        <v>12</v>
      </c>
      <c r="P83" s="247" t="s">
        <v>1250</v>
      </c>
      <c r="Q83" s="248" t="s">
        <v>1241</v>
      </c>
      <c r="R83" s="249">
        <v>3.48</v>
      </c>
      <c r="S83" s="249">
        <f t="shared" si="4"/>
        <v>41.76</v>
      </c>
    </row>
    <row r="84" spans="1:19" x14ac:dyDescent="0.2">
      <c r="A84" s="245" t="s">
        <v>1634</v>
      </c>
      <c r="B84" s="250" t="s">
        <v>448</v>
      </c>
      <c r="C84" s="247" t="s">
        <v>99</v>
      </c>
      <c r="D84" s="247"/>
      <c r="E84" s="247"/>
      <c r="F84" s="247"/>
      <c r="G84" s="247">
        <v>12</v>
      </c>
      <c r="H84" s="247"/>
      <c r="I84" s="247"/>
      <c r="J84" s="247"/>
      <c r="K84" s="247"/>
      <c r="L84" s="247"/>
      <c r="M84" s="247"/>
      <c r="N84" s="247"/>
      <c r="O84" s="247">
        <f t="shared" si="5"/>
        <v>12</v>
      </c>
      <c r="P84" s="247" t="s">
        <v>1250</v>
      </c>
      <c r="Q84" s="248" t="s">
        <v>1241</v>
      </c>
      <c r="R84" s="249">
        <v>18.07</v>
      </c>
      <c r="S84" s="249">
        <f t="shared" si="4"/>
        <v>216.84</v>
      </c>
    </row>
    <row r="85" spans="1:19" x14ac:dyDescent="0.2">
      <c r="A85" s="245" t="s">
        <v>1634</v>
      </c>
      <c r="B85" s="246" t="s">
        <v>463</v>
      </c>
      <c r="C85" s="247" t="s">
        <v>99</v>
      </c>
      <c r="D85" s="247"/>
      <c r="E85" s="247"/>
      <c r="F85" s="247"/>
      <c r="G85" s="247">
        <v>30</v>
      </c>
      <c r="H85" s="247"/>
      <c r="I85" s="247"/>
      <c r="J85" s="247"/>
      <c r="K85" s="247"/>
      <c r="L85" s="247"/>
      <c r="M85" s="247"/>
      <c r="N85" s="247"/>
      <c r="O85" s="247">
        <v>30</v>
      </c>
      <c r="P85" s="247" t="s">
        <v>1250</v>
      </c>
      <c r="Q85" s="248" t="s">
        <v>1241</v>
      </c>
      <c r="R85" s="249">
        <v>30</v>
      </c>
      <c r="S85" s="249">
        <f t="shared" si="4"/>
        <v>900</v>
      </c>
    </row>
    <row r="86" spans="1:19" x14ac:dyDescent="0.2">
      <c r="A86" s="245" t="s">
        <v>1634</v>
      </c>
      <c r="B86" s="250" t="s">
        <v>441</v>
      </c>
      <c r="C86" s="247" t="s">
        <v>99</v>
      </c>
      <c r="D86" s="247"/>
      <c r="E86" s="247"/>
      <c r="F86" s="247"/>
      <c r="G86" s="247">
        <v>72</v>
      </c>
      <c r="H86" s="247"/>
      <c r="I86" s="247"/>
      <c r="J86" s="247"/>
      <c r="K86" s="247"/>
      <c r="L86" s="247"/>
      <c r="M86" s="247"/>
      <c r="N86" s="247"/>
      <c r="O86" s="247">
        <f t="shared" si="5"/>
        <v>72</v>
      </c>
      <c r="P86" s="247" t="s">
        <v>1250</v>
      </c>
      <c r="Q86" s="248" t="s">
        <v>1241</v>
      </c>
      <c r="R86" s="249">
        <v>4.99</v>
      </c>
      <c r="S86" s="249">
        <f t="shared" si="4"/>
        <v>359.28000000000003</v>
      </c>
    </row>
    <row r="87" spans="1:19" x14ac:dyDescent="0.2">
      <c r="A87" s="245" t="s">
        <v>1634</v>
      </c>
      <c r="B87" s="246" t="s">
        <v>138</v>
      </c>
      <c r="C87" s="247" t="s">
        <v>98</v>
      </c>
      <c r="D87" s="247">
        <v>50</v>
      </c>
      <c r="E87" s="247"/>
      <c r="F87" s="247"/>
      <c r="G87" s="247"/>
      <c r="H87" s="247">
        <v>5</v>
      </c>
      <c r="I87" s="247"/>
      <c r="J87" s="247"/>
      <c r="K87" s="247"/>
      <c r="L87" s="247"/>
      <c r="M87" s="247">
        <v>0</v>
      </c>
      <c r="N87" s="247"/>
      <c r="O87" s="247">
        <f t="shared" si="5"/>
        <v>55</v>
      </c>
      <c r="P87" s="247" t="s">
        <v>1250</v>
      </c>
      <c r="Q87" s="248" t="s">
        <v>1241</v>
      </c>
      <c r="R87" s="249">
        <v>57.67</v>
      </c>
      <c r="S87" s="249">
        <f t="shared" si="4"/>
        <v>3171.85</v>
      </c>
    </row>
    <row r="88" spans="1:19" x14ac:dyDescent="0.2">
      <c r="A88" s="245" t="s">
        <v>1634</v>
      </c>
      <c r="B88" s="246" t="s">
        <v>139</v>
      </c>
      <c r="C88" s="247" t="s">
        <v>98</v>
      </c>
      <c r="D88" s="247">
        <v>50</v>
      </c>
      <c r="E88" s="247"/>
      <c r="F88" s="247"/>
      <c r="G88" s="247">
        <v>7</v>
      </c>
      <c r="H88" s="247">
        <v>5</v>
      </c>
      <c r="I88" s="247"/>
      <c r="J88" s="247"/>
      <c r="K88" s="247"/>
      <c r="L88" s="247"/>
      <c r="M88" s="247">
        <v>40</v>
      </c>
      <c r="N88" s="247"/>
      <c r="O88" s="247">
        <f t="shared" si="5"/>
        <v>102</v>
      </c>
      <c r="P88" s="247" t="s">
        <v>1250</v>
      </c>
      <c r="Q88" s="248" t="s">
        <v>1241</v>
      </c>
      <c r="R88" s="249">
        <v>19.239999999999998</v>
      </c>
      <c r="S88" s="249">
        <f t="shared" si="4"/>
        <v>1962.4799999999998</v>
      </c>
    </row>
    <row r="89" spans="1:19" x14ac:dyDescent="0.2">
      <c r="A89" s="245" t="s">
        <v>1634</v>
      </c>
      <c r="B89" s="246" t="s">
        <v>140</v>
      </c>
      <c r="C89" s="247" t="s">
        <v>99</v>
      </c>
      <c r="D89" s="247">
        <v>20</v>
      </c>
      <c r="E89" s="247"/>
      <c r="F89" s="247"/>
      <c r="G89" s="247">
        <v>8</v>
      </c>
      <c r="H89" s="247">
        <v>5</v>
      </c>
      <c r="I89" s="247"/>
      <c r="J89" s="247"/>
      <c r="K89" s="247"/>
      <c r="L89" s="247"/>
      <c r="M89" s="247">
        <v>250</v>
      </c>
      <c r="N89" s="247"/>
      <c r="O89" s="247">
        <f t="shared" si="5"/>
        <v>283</v>
      </c>
      <c r="P89" s="247" t="s">
        <v>1250</v>
      </c>
      <c r="Q89" s="248" t="s">
        <v>1241</v>
      </c>
      <c r="R89" s="249">
        <v>3.51</v>
      </c>
      <c r="S89" s="249">
        <f t="shared" si="4"/>
        <v>993.32999999999993</v>
      </c>
    </row>
    <row r="90" spans="1:19" x14ac:dyDescent="0.2">
      <c r="A90" s="245" t="s">
        <v>1634</v>
      </c>
      <c r="B90" s="246" t="s">
        <v>394</v>
      </c>
      <c r="C90" s="247" t="s">
        <v>99</v>
      </c>
      <c r="D90" s="247">
        <v>10</v>
      </c>
      <c r="E90" s="247"/>
      <c r="F90" s="247"/>
      <c r="G90" s="247"/>
      <c r="H90" s="247">
        <v>3</v>
      </c>
      <c r="I90" s="247"/>
      <c r="J90" s="247"/>
      <c r="K90" s="247"/>
      <c r="L90" s="247"/>
      <c r="M90" s="247">
        <v>0</v>
      </c>
      <c r="N90" s="247"/>
      <c r="O90" s="247">
        <f t="shared" si="5"/>
        <v>13</v>
      </c>
      <c r="P90" s="247" t="s">
        <v>1250</v>
      </c>
      <c r="Q90" s="248" t="s">
        <v>1241</v>
      </c>
      <c r="R90" s="249">
        <v>3.51</v>
      </c>
      <c r="S90" s="249">
        <f t="shared" si="4"/>
        <v>45.629999999999995</v>
      </c>
    </row>
    <row r="91" spans="1:19" x14ac:dyDescent="0.2">
      <c r="A91" s="245" t="s">
        <v>1634</v>
      </c>
      <c r="B91" s="246" t="s">
        <v>395</v>
      </c>
      <c r="C91" s="247" t="s">
        <v>99</v>
      </c>
      <c r="D91" s="247">
        <v>10</v>
      </c>
      <c r="E91" s="247"/>
      <c r="F91" s="247"/>
      <c r="G91" s="247"/>
      <c r="H91" s="247">
        <v>3</v>
      </c>
      <c r="I91" s="247"/>
      <c r="J91" s="247"/>
      <c r="K91" s="247"/>
      <c r="L91" s="247"/>
      <c r="M91" s="247">
        <v>0</v>
      </c>
      <c r="N91" s="247"/>
      <c r="O91" s="247">
        <f t="shared" si="5"/>
        <v>13</v>
      </c>
      <c r="P91" s="247" t="s">
        <v>1250</v>
      </c>
      <c r="Q91" s="248" t="s">
        <v>1241</v>
      </c>
      <c r="R91" s="249">
        <v>7.56</v>
      </c>
      <c r="S91" s="249">
        <f t="shared" si="4"/>
        <v>98.28</v>
      </c>
    </row>
    <row r="92" spans="1:19" x14ac:dyDescent="0.2">
      <c r="A92" s="245" t="s">
        <v>1634</v>
      </c>
      <c r="B92" s="250" t="s">
        <v>450</v>
      </c>
      <c r="C92" s="247" t="s">
        <v>99</v>
      </c>
      <c r="D92" s="247"/>
      <c r="E92" s="247"/>
      <c r="F92" s="247"/>
      <c r="G92" s="247">
        <v>12</v>
      </c>
      <c r="H92" s="247"/>
      <c r="I92" s="247"/>
      <c r="J92" s="247"/>
      <c r="K92" s="247"/>
      <c r="L92" s="247"/>
      <c r="M92" s="247"/>
      <c r="N92" s="247"/>
      <c r="O92" s="247">
        <f t="shared" si="5"/>
        <v>12</v>
      </c>
      <c r="P92" s="247" t="s">
        <v>1250</v>
      </c>
      <c r="Q92" s="248" t="s">
        <v>1241</v>
      </c>
      <c r="R92" s="249">
        <v>12.47</v>
      </c>
      <c r="S92" s="249">
        <f t="shared" si="4"/>
        <v>149.64000000000001</v>
      </c>
    </row>
    <row r="93" spans="1:19" x14ac:dyDescent="0.2">
      <c r="A93" s="245" t="s">
        <v>1634</v>
      </c>
      <c r="B93" s="250" t="s">
        <v>451</v>
      </c>
      <c r="C93" s="247" t="s">
        <v>99</v>
      </c>
      <c r="D93" s="247"/>
      <c r="E93" s="247"/>
      <c r="F93" s="247"/>
      <c r="G93" s="247">
        <v>36</v>
      </c>
      <c r="H93" s="247"/>
      <c r="I93" s="247"/>
      <c r="J93" s="247"/>
      <c r="K93" s="247"/>
      <c r="L93" s="247"/>
      <c r="M93" s="247"/>
      <c r="N93" s="247"/>
      <c r="O93" s="247">
        <f t="shared" si="5"/>
        <v>36</v>
      </c>
      <c r="P93" s="247" t="s">
        <v>1250</v>
      </c>
      <c r="Q93" s="248" t="s">
        <v>1241</v>
      </c>
      <c r="R93" s="249">
        <v>9.98</v>
      </c>
      <c r="S93" s="249">
        <f t="shared" si="4"/>
        <v>359.28000000000003</v>
      </c>
    </row>
    <row r="94" spans="1:19" x14ac:dyDescent="0.2">
      <c r="A94" s="245" t="s">
        <v>1634</v>
      </c>
      <c r="B94" s="246" t="s">
        <v>141</v>
      </c>
      <c r="C94" s="247" t="s">
        <v>99</v>
      </c>
      <c r="D94" s="247">
        <v>10</v>
      </c>
      <c r="E94" s="247"/>
      <c r="F94" s="247"/>
      <c r="G94" s="247"/>
      <c r="H94" s="247">
        <v>10</v>
      </c>
      <c r="I94" s="247"/>
      <c r="J94" s="247"/>
      <c r="K94" s="247"/>
      <c r="L94" s="247"/>
      <c r="M94" s="247">
        <v>20</v>
      </c>
      <c r="N94" s="247"/>
      <c r="O94" s="247">
        <f t="shared" si="5"/>
        <v>40</v>
      </c>
      <c r="P94" s="247" t="s">
        <v>1250</v>
      </c>
      <c r="Q94" s="248" t="s">
        <v>1241</v>
      </c>
      <c r="R94" s="249">
        <v>22.1</v>
      </c>
      <c r="S94" s="249">
        <f t="shared" si="4"/>
        <v>884</v>
      </c>
    </row>
    <row r="95" spans="1:19" x14ac:dyDescent="0.2">
      <c r="A95" s="245" t="s">
        <v>1634</v>
      </c>
      <c r="B95" s="246" t="s">
        <v>142</v>
      </c>
      <c r="C95" s="247" t="s">
        <v>98</v>
      </c>
      <c r="D95" s="247">
        <v>30</v>
      </c>
      <c r="E95" s="247"/>
      <c r="F95" s="247"/>
      <c r="G95" s="247"/>
      <c r="H95" s="247">
        <v>2</v>
      </c>
      <c r="I95" s="247"/>
      <c r="J95" s="247"/>
      <c r="K95" s="247"/>
      <c r="L95" s="247"/>
      <c r="M95" s="247">
        <v>60</v>
      </c>
      <c r="N95" s="247"/>
      <c r="O95" s="247">
        <f t="shared" si="5"/>
        <v>92</v>
      </c>
      <c r="P95" s="247" t="s">
        <v>1250</v>
      </c>
      <c r="Q95" s="248" t="s">
        <v>1241</v>
      </c>
      <c r="R95" s="249">
        <v>9.43</v>
      </c>
      <c r="S95" s="249">
        <f t="shared" si="4"/>
        <v>867.56</v>
      </c>
    </row>
    <row r="96" spans="1:19" x14ac:dyDescent="0.2">
      <c r="A96" s="245" t="s">
        <v>1634</v>
      </c>
      <c r="B96" s="246" t="s">
        <v>143</v>
      </c>
      <c r="C96" s="247" t="s">
        <v>98</v>
      </c>
      <c r="D96" s="247">
        <v>30</v>
      </c>
      <c r="E96" s="247"/>
      <c r="F96" s="247"/>
      <c r="G96" s="247"/>
      <c r="H96" s="247">
        <v>0</v>
      </c>
      <c r="I96" s="247"/>
      <c r="J96" s="247"/>
      <c r="K96" s="247"/>
      <c r="L96" s="247"/>
      <c r="M96" s="247">
        <v>80</v>
      </c>
      <c r="N96" s="247"/>
      <c r="O96" s="247">
        <f t="shared" si="5"/>
        <v>110</v>
      </c>
      <c r="P96" s="247" t="s">
        <v>1250</v>
      </c>
      <c r="Q96" s="248" t="s">
        <v>1241</v>
      </c>
      <c r="R96" s="249">
        <v>11.37</v>
      </c>
      <c r="S96" s="249">
        <f t="shared" si="4"/>
        <v>1250.6999999999998</v>
      </c>
    </row>
    <row r="97" spans="1:19" x14ac:dyDescent="0.2">
      <c r="A97" s="245" t="s">
        <v>1634</v>
      </c>
      <c r="B97" s="246" t="s">
        <v>427</v>
      </c>
      <c r="C97" s="247" t="s">
        <v>98</v>
      </c>
      <c r="D97" s="247"/>
      <c r="E97" s="247"/>
      <c r="F97" s="247"/>
      <c r="G97" s="247"/>
      <c r="H97" s="247"/>
      <c r="I97" s="247"/>
      <c r="J97" s="247"/>
      <c r="K97" s="247"/>
      <c r="L97" s="247"/>
      <c r="M97" s="247">
        <v>50</v>
      </c>
      <c r="N97" s="247"/>
      <c r="O97" s="247">
        <f t="shared" si="5"/>
        <v>50</v>
      </c>
      <c r="P97" s="247" t="s">
        <v>1250</v>
      </c>
      <c r="Q97" s="248" t="s">
        <v>1241</v>
      </c>
      <c r="R97" s="249">
        <v>3.37</v>
      </c>
      <c r="S97" s="249">
        <f t="shared" si="4"/>
        <v>168.5</v>
      </c>
    </row>
    <row r="98" spans="1:19" x14ac:dyDescent="0.2">
      <c r="A98" s="245" t="s">
        <v>1634</v>
      </c>
      <c r="B98" s="246" t="s">
        <v>426</v>
      </c>
      <c r="C98" s="247" t="s">
        <v>98</v>
      </c>
      <c r="D98" s="247"/>
      <c r="E98" s="247"/>
      <c r="F98" s="247"/>
      <c r="G98" s="247"/>
      <c r="H98" s="247"/>
      <c r="I98" s="247"/>
      <c r="J98" s="247"/>
      <c r="K98" s="247"/>
      <c r="L98" s="247"/>
      <c r="M98" s="247">
        <v>50</v>
      </c>
      <c r="N98" s="247"/>
      <c r="O98" s="247">
        <f t="shared" si="5"/>
        <v>50</v>
      </c>
      <c r="P98" s="247" t="s">
        <v>1250</v>
      </c>
      <c r="Q98" s="248" t="s">
        <v>1241</v>
      </c>
      <c r="R98" s="249">
        <v>9.48</v>
      </c>
      <c r="S98" s="249">
        <f t="shared" si="4"/>
        <v>474</v>
      </c>
    </row>
    <row r="99" spans="1:19" x14ac:dyDescent="0.2">
      <c r="A99" s="245" t="s">
        <v>1634</v>
      </c>
      <c r="B99" s="250" t="s">
        <v>452</v>
      </c>
      <c r="C99" s="247" t="s">
        <v>99</v>
      </c>
      <c r="D99" s="247"/>
      <c r="E99" s="247"/>
      <c r="F99" s="247"/>
      <c r="G99" s="247">
        <v>75</v>
      </c>
      <c r="H99" s="247"/>
      <c r="I99" s="247"/>
      <c r="J99" s="247"/>
      <c r="K99" s="247"/>
      <c r="L99" s="247"/>
      <c r="M99" s="247"/>
      <c r="N99" s="247"/>
      <c r="O99" s="247">
        <f t="shared" si="5"/>
        <v>75</v>
      </c>
      <c r="P99" s="247" t="s">
        <v>1250</v>
      </c>
      <c r="Q99" s="248" t="s">
        <v>1241</v>
      </c>
      <c r="R99" s="249">
        <v>2.0299999999999998</v>
      </c>
      <c r="S99" s="249">
        <f t="shared" si="4"/>
        <v>152.24999999999997</v>
      </c>
    </row>
    <row r="100" spans="1:19" x14ac:dyDescent="0.2">
      <c r="A100" s="245" t="s">
        <v>1634</v>
      </c>
      <c r="B100" s="246" t="s">
        <v>396</v>
      </c>
      <c r="C100" s="247" t="s">
        <v>101</v>
      </c>
      <c r="D100" s="247">
        <v>2000</v>
      </c>
      <c r="E100" s="247"/>
      <c r="F100" s="247"/>
      <c r="G100" s="247">
        <v>70</v>
      </c>
      <c r="H100" s="247">
        <v>80</v>
      </c>
      <c r="I100" s="247"/>
      <c r="J100" s="247"/>
      <c r="K100" s="247"/>
      <c r="L100" s="247"/>
      <c r="M100" s="247">
        <v>1500</v>
      </c>
      <c r="N100" s="247"/>
      <c r="O100" s="247">
        <f t="shared" si="5"/>
        <v>3650</v>
      </c>
      <c r="P100" s="247" t="s">
        <v>1250</v>
      </c>
      <c r="Q100" s="248" t="s">
        <v>1241</v>
      </c>
      <c r="R100" s="249">
        <v>19.3</v>
      </c>
      <c r="S100" s="249">
        <f t="shared" si="4"/>
        <v>70445</v>
      </c>
    </row>
    <row r="101" spans="1:19" x14ac:dyDescent="0.2">
      <c r="A101" s="245" t="s">
        <v>1634</v>
      </c>
      <c r="B101" s="246" t="s">
        <v>144</v>
      </c>
      <c r="C101" s="247" t="s">
        <v>1309</v>
      </c>
      <c r="D101" s="247">
        <v>5</v>
      </c>
      <c r="E101" s="247"/>
      <c r="F101" s="247"/>
      <c r="G101" s="247">
        <v>1</v>
      </c>
      <c r="H101" s="247">
        <v>2</v>
      </c>
      <c r="I101" s="247"/>
      <c r="J101" s="247"/>
      <c r="K101" s="247"/>
      <c r="L101" s="247"/>
      <c r="M101" s="247">
        <v>15</v>
      </c>
      <c r="N101" s="247"/>
      <c r="O101" s="247">
        <f t="shared" si="5"/>
        <v>23</v>
      </c>
      <c r="P101" s="247" t="s">
        <v>1250</v>
      </c>
      <c r="Q101" s="248" t="s">
        <v>1241</v>
      </c>
      <c r="R101" s="249">
        <v>55</v>
      </c>
      <c r="S101" s="249">
        <f t="shared" si="4"/>
        <v>1265</v>
      </c>
    </row>
    <row r="102" spans="1:19" x14ac:dyDescent="0.2">
      <c r="A102" s="245" t="s">
        <v>1634</v>
      </c>
      <c r="B102" s="250" t="s">
        <v>453</v>
      </c>
      <c r="C102" s="247" t="s">
        <v>99</v>
      </c>
      <c r="D102" s="247"/>
      <c r="E102" s="247"/>
      <c r="F102" s="247"/>
      <c r="G102" s="247">
        <v>36</v>
      </c>
      <c r="H102" s="247"/>
      <c r="I102" s="247"/>
      <c r="J102" s="247"/>
      <c r="K102" s="247"/>
      <c r="L102" s="247"/>
      <c r="M102" s="247"/>
      <c r="N102" s="247"/>
      <c r="O102" s="247">
        <f t="shared" si="5"/>
        <v>36</v>
      </c>
      <c r="P102" s="247" t="s">
        <v>1250</v>
      </c>
      <c r="Q102" s="248" t="s">
        <v>1241</v>
      </c>
      <c r="R102" s="249">
        <v>9.77</v>
      </c>
      <c r="S102" s="249">
        <f t="shared" si="4"/>
        <v>351.71999999999997</v>
      </c>
    </row>
    <row r="103" spans="1:19" x14ac:dyDescent="0.2">
      <c r="A103" s="245" t="s">
        <v>1634</v>
      </c>
      <c r="B103" s="246" t="s">
        <v>430</v>
      </c>
      <c r="C103" s="247" t="s">
        <v>98</v>
      </c>
      <c r="D103" s="247"/>
      <c r="E103" s="247"/>
      <c r="F103" s="247"/>
      <c r="G103" s="247"/>
      <c r="H103" s="247"/>
      <c r="I103" s="247"/>
      <c r="J103" s="247"/>
      <c r="K103" s="247"/>
      <c r="L103" s="247"/>
      <c r="M103" s="247">
        <v>40</v>
      </c>
      <c r="N103" s="247"/>
      <c r="O103" s="247">
        <f t="shared" si="5"/>
        <v>40</v>
      </c>
      <c r="P103" s="247" t="s">
        <v>1250</v>
      </c>
      <c r="Q103" s="248" t="s">
        <v>1241</v>
      </c>
      <c r="R103" s="249">
        <v>16.329999999999998</v>
      </c>
      <c r="S103" s="249">
        <f t="shared" si="4"/>
        <v>653.19999999999993</v>
      </c>
    </row>
    <row r="104" spans="1:19" x14ac:dyDescent="0.2">
      <c r="A104" s="245" t="s">
        <v>1634</v>
      </c>
      <c r="B104" s="250" t="s">
        <v>444</v>
      </c>
      <c r="C104" s="247" t="s">
        <v>99</v>
      </c>
      <c r="D104" s="247"/>
      <c r="E104" s="247"/>
      <c r="F104" s="247"/>
      <c r="G104" s="247">
        <v>18</v>
      </c>
      <c r="H104" s="247"/>
      <c r="I104" s="247"/>
      <c r="J104" s="247"/>
      <c r="K104" s="247"/>
      <c r="L104" s="247"/>
      <c r="M104" s="247"/>
      <c r="N104" s="247"/>
      <c r="O104" s="247">
        <f t="shared" si="5"/>
        <v>18</v>
      </c>
      <c r="P104" s="247" t="s">
        <v>1250</v>
      </c>
      <c r="Q104" s="248" t="s">
        <v>1241</v>
      </c>
      <c r="R104" s="249">
        <v>11.24</v>
      </c>
      <c r="S104" s="249">
        <f t="shared" si="4"/>
        <v>202.32</v>
      </c>
    </row>
    <row r="105" spans="1:19" x14ac:dyDescent="0.2">
      <c r="A105" s="245" t="s">
        <v>1634</v>
      </c>
      <c r="B105" s="246" t="s">
        <v>397</v>
      </c>
      <c r="C105" s="247" t="s">
        <v>98</v>
      </c>
      <c r="D105" s="247">
        <v>2</v>
      </c>
      <c r="E105" s="247"/>
      <c r="F105" s="247"/>
      <c r="G105" s="247">
        <v>4</v>
      </c>
      <c r="H105" s="247">
        <v>1</v>
      </c>
      <c r="I105" s="247"/>
      <c r="J105" s="247"/>
      <c r="K105" s="247"/>
      <c r="L105" s="247"/>
      <c r="M105" s="247">
        <v>2</v>
      </c>
      <c r="N105" s="247"/>
      <c r="O105" s="247">
        <f t="shared" si="5"/>
        <v>9</v>
      </c>
      <c r="P105" s="247" t="s">
        <v>1250</v>
      </c>
      <c r="Q105" s="248" t="s">
        <v>1241</v>
      </c>
      <c r="R105" s="249">
        <v>119.99</v>
      </c>
      <c r="S105" s="249">
        <f t="shared" si="4"/>
        <v>1079.9099999999999</v>
      </c>
    </row>
    <row r="106" spans="1:19" x14ac:dyDescent="0.2">
      <c r="A106" s="245" t="s">
        <v>1634</v>
      </c>
      <c r="B106" s="246" t="s">
        <v>398</v>
      </c>
      <c r="C106" s="247" t="s">
        <v>101</v>
      </c>
      <c r="D106" s="247">
        <v>15</v>
      </c>
      <c r="E106" s="247"/>
      <c r="F106" s="247"/>
      <c r="G106" s="247">
        <v>26</v>
      </c>
      <c r="H106" s="247">
        <v>20</v>
      </c>
      <c r="I106" s="247"/>
      <c r="J106" s="247"/>
      <c r="K106" s="247"/>
      <c r="L106" s="247"/>
      <c r="M106" s="247">
        <v>20</v>
      </c>
      <c r="N106" s="247"/>
      <c r="O106" s="247">
        <f t="shared" si="5"/>
        <v>81</v>
      </c>
      <c r="P106" s="247" t="s">
        <v>1250</v>
      </c>
      <c r="Q106" s="248" t="s">
        <v>1241</v>
      </c>
      <c r="R106" s="249">
        <v>14.61</v>
      </c>
      <c r="S106" s="249">
        <f t="shared" si="4"/>
        <v>1183.4099999999999</v>
      </c>
    </row>
    <row r="107" spans="1:19" x14ac:dyDescent="0.2">
      <c r="A107" s="245" t="s">
        <v>1634</v>
      </c>
      <c r="B107" s="246" t="s">
        <v>145</v>
      </c>
      <c r="C107" s="247" t="s">
        <v>98</v>
      </c>
      <c r="D107" s="247">
        <v>25</v>
      </c>
      <c r="E107" s="247"/>
      <c r="F107" s="247"/>
      <c r="G107" s="247">
        <v>12</v>
      </c>
      <c r="H107" s="247">
        <v>2</v>
      </c>
      <c r="I107" s="247"/>
      <c r="J107" s="247"/>
      <c r="K107" s="247"/>
      <c r="L107" s="247"/>
      <c r="M107" s="247">
        <v>50</v>
      </c>
      <c r="N107" s="247"/>
      <c r="O107" s="247">
        <f t="shared" si="5"/>
        <v>89</v>
      </c>
      <c r="P107" s="247" t="s">
        <v>1250</v>
      </c>
      <c r="Q107" s="248" t="s">
        <v>1241</v>
      </c>
      <c r="R107" s="249">
        <v>13.05</v>
      </c>
      <c r="S107" s="249">
        <f t="shared" si="4"/>
        <v>1161.45</v>
      </c>
    </row>
    <row r="108" spans="1:19" x14ac:dyDescent="0.2">
      <c r="A108" s="245" t="s">
        <v>1634</v>
      </c>
      <c r="B108" s="246" t="s">
        <v>146</v>
      </c>
      <c r="C108" s="247" t="s">
        <v>98</v>
      </c>
      <c r="D108" s="247">
        <v>25</v>
      </c>
      <c r="E108" s="247"/>
      <c r="F108" s="247"/>
      <c r="G108" s="247">
        <v>12</v>
      </c>
      <c r="H108" s="247">
        <v>2</v>
      </c>
      <c r="I108" s="247"/>
      <c r="J108" s="247"/>
      <c r="K108" s="247"/>
      <c r="L108" s="247"/>
      <c r="M108" s="247">
        <v>40</v>
      </c>
      <c r="N108" s="247"/>
      <c r="O108" s="247">
        <f t="shared" si="5"/>
        <v>79</v>
      </c>
      <c r="P108" s="247" t="s">
        <v>1250</v>
      </c>
      <c r="Q108" s="248" t="s">
        <v>1241</v>
      </c>
      <c r="R108" s="249">
        <v>12.99</v>
      </c>
      <c r="S108" s="249">
        <f t="shared" si="4"/>
        <v>1026.21</v>
      </c>
    </row>
    <row r="109" spans="1:19" x14ac:dyDescent="0.2">
      <c r="A109" s="245" t="s">
        <v>1634</v>
      </c>
      <c r="B109" s="246" t="s">
        <v>164</v>
      </c>
      <c r="C109" s="247" t="s">
        <v>98</v>
      </c>
      <c r="D109" s="247">
        <v>25</v>
      </c>
      <c r="E109" s="247"/>
      <c r="F109" s="247"/>
      <c r="G109" s="247"/>
      <c r="H109" s="247">
        <v>2</v>
      </c>
      <c r="I109" s="247"/>
      <c r="J109" s="247"/>
      <c r="K109" s="247"/>
      <c r="L109" s="247"/>
      <c r="M109" s="247">
        <v>100</v>
      </c>
      <c r="N109" s="247"/>
      <c r="O109" s="247">
        <f t="shared" si="5"/>
        <v>127</v>
      </c>
      <c r="P109" s="247" t="s">
        <v>1250</v>
      </c>
      <c r="Q109" s="248" t="s">
        <v>1241</v>
      </c>
      <c r="R109" s="249">
        <v>36.82</v>
      </c>
      <c r="S109" s="249">
        <f t="shared" si="4"/>
        <v>4676.1400000000003</v>
      </c>
    </row>
    <row r="110" spans="1:19" x14ac:dyDescent="0.2">
      <c r="A110" s="245" t="s">
        <v>1634</v>
      </c>
      <c r="B110" s="246" t="s">
        <v>165</v>
      </c>
      <c r="C110" s="247" t="s">
        <v>98</v>
      </c>
      <c r="D110" s="247">
        <v>25</v>
      </c>
      <c r="E110" s="247"/>
      <c r="F110" s="247"/>
      <c r="G110" s="247"/>
      <c r="H110" s="247">
        <v>2</v>
      </c>
      <c r="I110" s="247"/>
      <c r="J110" s="247"/>
      <c r="K110" s="247"/>
      <c r="L110" s="247"/>
      <c r="M110" s="247">
        <v>100</v>
      </c>
      <c r="N110" s="247"/>
      <c r="O110" s="247">
        <f t="shared" si="5"/>
        <v>127</v>
      </c>
      <c r="P110" s="247" t="s">
        <v>1250</v>
      </c>
      <c r="Q110" s="248" t="s">
        <v>1241</v>
      </c>
      <c r="R110" s="249">
        <v>11.7</v>
      </c>
      <c r="S110" s="249">
        <f t="shared" si="4"/>
        <v>1485.8999999999999</v>
      </c>
    </row>
    <row r="111" spans="1:19" x14ac:dyDescent="0.2">
      <c r="A111" s="245" t="s">
        <v>1634</v>
      </c>
      <c r="B111" s="246" t="s">
        <v>431</v>
      </c>
      <c r="C111" s="247" t="s">
        <v>1313</v>
      </c>
      <c r="D111" s="247"/>
      <c r="E111" s="247"/>
      <c r="F111" s="247"/>
      <c r="G111" s="247"/>
      <c r="H111" s="247"/>
      <c r="I111" s="247"/>
      <c r="J111" s="247"/>
      <c r="K111" s="247"/>
      <c r="L111" s="247"/>
      <c r="M111" s="247">
        <v>200</v>
      </c>
      <c r="N111" s="247"/>
      <c r="O111" s="247">
        <f t="shared" si="5"/>
        <v>200</v>
      </c>
      <c r="P111" s="247" t="s">
        <v>1250</v>
      </c>
      <c r="Q111" s="248" t="s">
        <v>1241</v>
      </c>
      <c r="R111" s="249">
        <v>2.25</v>
      </c>
      <c r="S111" s="249">
        <f t="shared" si="4"/>
        <v>450</v>
      </c>
    </row>
    <row r="112" spans="1:19" x14ac:dyDescent="0.2">
      <c r="A112" s="245" t="s">
        <v>1634</v>
      </c>
      <c r="B112" s="246" t="s">
        <v>147</v>
      </c>
      <c r="C112" s="247" t="s">
        <v>98</v>
      </c>
      <c r="D112" s="247">
        <v>300</v>
      </c>
      <c r="E112" s="247"/>
      <c r="F112" s="247"/>
      <c r="G112" s="247"/>
      <c r="H112" s="247">
        <v>10</v>
      </c>
      <c r="I112" s="247"/>
      <c r="J112" s="247"/>
      <c r="K112" s="247"/>
      <c r="L112" s="247"/>
      <c r="M112" s="247">
        <v>200</v>
      </c>
      <c r="N112" s="247"/>
      <c r="O112" s="247">
        <f t="shared" si="5"/>
        <v>510</v>
      </c>
      <c r="P112" s="247" t="s">
        <v>1250</v>
      </c>
      <c r="Q112" s="248" t="s">
        <v>1241</v>
      </c>
      <c r="R112" s="249">
        <v>3.1</v>
      </c>
      <c r="S112" s="249">
        <f t="shared" si="4"/>
        <v>1581</v>
      </c>
    </row>
    <row r="113" spans="1:19" x14ac:dyDescent="0.2">
      <c r="A113" s="245" t="s">
        <v>1634</v>
      </c>
      <c r="B113" s="246" t="s">
        <v>399</v>
      </c>
      <c r="C113" s="247" t="s">
        <v>101</v>
      </c>
      <c r="D113" s="247">
        <v>10</v>
      </c>
      <c r="E113" s="247"/>
      <c r="F113" s="247"/>
      <c r="G113" s="247"/>
      <c r="H113" s="247">
        <v>20</v>
      </c>
      <c r="I113" s="247"/>
      <c r="J113" s="247"/>
      <c r="K113" s="247"/>
      <c r="L113" s="247"/>
      <c r="M113" s="247">
        <v>5</v>
      </c>
      <c r="N113" s="247"/>
      <c r="O113" s="247">
        <f t="shared" ref="O113:O143" si="6">SUM(D113:M113)</f>
        <v>35</v>
      </c>
      <c r="P113" s="247" t="s">
        <v>1250</v>
      </c>
      <c r="Q113" s="248" t="s">
        <v>1241</v>
      </c>
      <c r="R113" s="249">
        <v>16.27</v>
      </c>
      <c r="S113" s="249">
        <f t="shared" si="4"/>
        <v>569.44999999999993</v>
      </c>
    </row>
    <row r="114" spans="1:19" x14ac:dyDescent="0.2">
      <c r="A114" s="245" t="s">
        <v>1634</v>
      </c>
      <c r="B114" s="246" t="s">
        <v>400</v>
      </c>
      <c r="C114" s="247" t="s">
        <v>101</v>
      </c>
      <c r="D114" s="247">
        <v>50</v>
      </c>
      <c r="E114" s="247"/>
      <c r="F114" s="247"/>
      <c r="G114" s="247"/>
      <c r="H114" s="247">
        <v>30</v>
      </c>
      <c r="I114" s="247"/>
      <c r="J114" s="247"/>
      <c r="K114" s="247"/>
      <c r="L114" s="247"/>
      <c r="M114" s="247">
        <v>10</v>
      </c>
      <c r="N114" s="247"/>
      <c r="O114" s="247">
        <f t="shared" si="6"/>
        <v>90</v>
      </c>
      <c r="P114" s="247" t="s">
        <v>1250</v>
      </c>
      <c r="Q114" s="248" t="s">
        <v>1241</v>
      </c>
      <c r="R114" s="249">
        <v>13.26</v>
      </c>
      <c r="S114" s="249">
        <f t="shared" si="4"/>
        <v>1193.4000000000001</v>
      </c>
    </row>
    <row r="115" spans="1:19" x14ac:dyDescent="0.2">
      <c r="A115" s="245" t="s">
        <v>1634</v>
      </c>
      <c r="B115" s="246" t="s">
        <v>401</v>
      </c>
      <c r="C115" s="247" t="s">
        <v>98</v>
      </c>
      <c r="D115" s="247">
        <v>60</v>
      </c>
      <c r="E115" s="247"/>
      <c r="F115" s="247"/>
      <c r="G115" s="247">
        <v>16</v>
      </c>
      <c r="H115" s="247">
        <v>5</v>
      </c>
      <c r="I115" s="247"/>
      <c r="J115" s="247"/>
      <c r="K115" s="247"/>
      <c r="L115" s="247"/>
      <c r="M115" s="247">
        <v>10</v>
      </c>
      <c r="N115" s="247"/>
      <c r="O115" s="247">
        <f t="shared" si="6"/>
        <v>91</v>
      </c>
      <c r="P115" s="247" t="s">
        <v>1250</v>
      </c>
      <c r="Q115" s="248" t="s">
        <v>1241</v>
      </c>
      <c r="R115" s="249">
        <v>22.56</v>
      </c>
      <c r="S115" s="249">
        <f t="shared" si="4"/>
        <v>2052.96</v>
      </c>
    </row>
    <row r="116" spans="1:19" x14ac:dyDescent="0.2">
      <c r="A116" s="245" t="s">
        <v>1634</v>
      </c>
      <c r="B116" s="246" t="s">
        <v>148</v>
      </c>
      <c r="C116" s="247" t="s">
        <v>99</v>
      </c>
      <c r="D116" s="247">
        <v>10</v>
      </c>
      <c r="E116" s="247"/>
      <c r="F116" s="247"/>
      <c r="G116" s="247">
        <v>3</v>
      </c>
      <c r="H116" s="247">
        <v>1</v>
      </c>
      <c r="I116" s="247"/>
      <c r="J116" s="247"/>
      <c r="K116" s="247"/>
      <c r="L116" s="247"/>
      <c r="M116" s="247">
        <v>30</v>
      </c>
      <c r="N116" s="247"/>
      <c r="O116" s="247">
        <f t="shared" si="6"/>
        <v>44</v>
      </c>
      <c r="P116" s="247" t="s">
        <v>1250</v>
      </c>
      <c r="Q116" s="248" t="s">
        <v>1241</v>
      </c>
      <c r="R116" s="249">
        <v>2.25</v>
      </c>
      <c r="S116" s="249">
        <f t="shared" si="4"/>
        <v>99</v>
      </c>
    </row>
    <row r="117" spans="1:19" x14ac:dyDescent="0.2">
      <c r="A117" s="245" t="s">
        <v>1634</v>
      </c>
      <c r="B117" s="246" t="s">
        <v>402</v>
      </c>
      <c r="C117" s="247" t="s">
        <v>98</v>
      </c>
      <c r="D117" s="247">
        <v>30</v>
      </c>
      <c r="E117" s="247"/>
      <c r="F117" s="247"/>
      <c r="G117" s="247">
        <v>3</v>
      </c>
      <c r="H117" s="247">
        <v>2</v>
      </c>
      <c r="I117" s="247"/>
      <c r="J117" s="247"/>
      <c r="K117" s="247"/>
      <c r="L117" s="247"/>
      <c r="M117" s="247">
        <v>20</v>
      </c>
      <c r="N117" s="247"/>
      <c r="O117" s="247">
        <f t="shared" si="6"/>
        <v>55</v>
      </c>
      <c r="P117" s="247" t="s">
        <v>1250</v>
      </c>
      <c r="Q117" s="248" t="s">
        <v>1241</v>
      </c>
      <c r="R117" s="249">
        <v>23.5</v>
      </c>
      <c r="S117" s="249">
        <f t="shared" si="4"/>
        <v>1292.5</v>
      </c>
    </row>
    <row r="118" spans="1:19" x14ac:dyDescent="0.2">
      <c r="A118" s="245" t="s">
        <v>1634</v>
      </c>
      <c r="B118" s="246" t="s">
        <v>445</v>
      </c>
      <c r="C118" s="247" t="s">
        <v>98</v>
      </c>
      <c r="D118" s="247">
        <v>590</v>
      </c>
      <c r="E118" s="247"/>
      <c r="F118" s="247"/>
      <c r="G118" s="247"/>
      <c r="H118" s="247"/>
      <c r="I118" s="247"/>
      <c r="J118" s="247"/>
      <c r="K118" s="247"/>
      <c r="L118" s="247"/>
      <c r="M118" s="247"/>
      <c r="N118" s="247"/>
      <c r="O118" s="247">
        <f t="shared" si="6"/>
        <v>590</v>
      </c>
      <c r="P118" s="247" t="s">
        <v>1250</v>
      </c>
      <c r="Q118" s="248" t="s">
        <v>1241</v>
      </c>
      <c r="R118" s="249">
        <v>34.22</v>
      </c>
      <c r="S118" s="249">
        <f t="shared" si="4"/>
        <v>20189.8</v>
      </c>
    </row>
    <row r="119" spans="1:19" x14ac:dyDescent="0.2">
      <c r="A119" s="245" t="s">
        <v>1634</v>
      </c>
      <c r="B119" s="246" t="s">
        <v>166</v>
      </c>
      <c r="C119" s="247" t="s">
        <v>101</v>
      </c>
      <c r="D119" s="247">
        <v>500</v>
      </c>
      <c r="E119" s="247"/>
      <c r="F119" s="247"/>
      <c r="G119" s="247">
        <v>13</v>
      </c>
      <c r="H119" s="247">
        <v>10</v>
      </c>
      <c r="I119" s="247"/>
      <c r="J119" s="247"/>
      <c r="K119" s="247"/>
      <c r="L119" s="247"/>
      <c r="M119" s="247">
        <v>300</v>
      </c>
      <c r="N119" s="247"/>
      <c r="O119" s="247">
        <f t="shared" si="6"/>
        <v>823</v>
      </c>
      <c r="P119" s="247" t="s">
        <v>1250</v>
      </c>
      <c r="Q119" s="248" t="s">
        <v>1241</v>
      </c>
      <c r="R119" s="249">
        <v>2.5299999999999998</v>
      </c>
      <c r="S119" s="249">
        <f t="shared" si="4"/>
        <v>2082.19</v>
      </c>
    </row>
    <row r="120" spans="1:19" x14ac:dyDescent="0.2">
      <c r="A120" s="245" t="s">
        <v>1634</v>
      </c>
      <c r="B120" s="246" t="s">
        <v>167</v>
      </c>
      <c r="C120" s="247" t="s">
        <v>101</v>
      </c>
      <c r="D120" s="247">
        <v>500</v>
      </c>
      <c r="E120" s="247"/>
      <c r="F120" s="247"/>
      <c r="G120" s="247">
        <v>23</v>
      </c>
      <c r="H120" s="247">
        <v>10</v>
      </c>
      <c r="I120" s="247"/>
      <c r="J120" s="247"/>
      <c r="K120" s="247"/>
      <c r="L120" s="247"/>
      <c r="M120" s="247">
        <v>400</v>
      </c>
      <c r="N120" s="247"/>
      <c r="O120" s="247">
        <f t="shared" si="6"/>
        <v>933</v>
      </c>
      <c r="P120" s="247" t="s">
        <v>1250</v>
      </c>
      <c r="Q120" s="248" t="s">
        <v>1241</v>
      </c>
      <c r="R120" s="249">
        <v>2.92</v>
      </c>
      <c r="S120" s="249">
        <f t="shared" si="4"/>
        <v>2724.36</v>
      </c>
    </row>
    <row r="121" spans="1:19" x14ac:dyDescent="0.2">
      <c r="A121" s="245" t="s">
        <v>1634</v>
      </c>
      <c r="B121" s="246" t="s">
        <v>412</v>
      </c>
      <c r="C121" s="247" t="s">
        <v>98</v>
      </c>
      <c r="D121" s="247"/>
      <c r="E121" s="247"/>
      <c r="F121" s="247"/>
      <c r="G121" s="247"/>
      <c r="H121" s="247"/>
      <c r="I121" s="247"/>
      <c r="J121" s="247"/>
      <c r="K121" s="247"/>
      <c r="L121" s="247"/>
      <c r="M121" s="247">
        <v>250</v>
      </c>
      <c r="N121" s="247"/>
      <c r="O121" s="247">
        <f t="shared" si="6"/>
        <v>250</v>
      </c>
      <c r="P121" s="247" t="s">
        <v>1250</v>
      </c>
      <c r="Q121" s="248" t="s">
        <v>1241</v>
      </c>
      <c r="R121" s="249">
        <v>8.84</v>
      </c>
      <c r="S121" s="249">
        <f t="shared" si="4"/>
        <v>2210</v>
      </c>
    </row>
    <row r="122" spans="1:19" x14ac:dyDescent="0.2">
      <c r="A122" s="245" t="s">
        <v>1634</v>
      </c>
      <c r="B122" s="246" t="s">
        <v>413</v>
      </c>
      <c r="C122" s="247" t="s">
        <v>98</v>
      </c>
      <c r="D122" s="247"/>
      <c r="E122" s="247"/>
      <c r="F122" s="247"/>
      <c r="G122" s="247"/>
      <c r="H122" s="247"/>
      <c r="I122" s="247"/>
      <c r="J122" s="247"/>
      <c r="K122" s="247"/>
      <c r="L122" s="247"/>
      <c r="M122" s="247">
        <v>150</v>
      </c>
      <c r="N122" s="247"/>
      <c r="O122" s="247">
        <f t="shared" si="6"/>
        <v>150</v>
      </c>
      <c r="P122" s="247" t="s">
        <v>1250</v>
      </c>
      <c r="Q122" s="248" t="s">
        <v>1241</v>
      </c>
      <c r="R122" s="249">
        <v>14.95</v>
      </c>
      <c r="S122" s="249">
        <f t="shared" si="4"/>
        <v>2242.5</v>
      </c>
    </row>
    <row r="123" spans="1:19" x14ac:dyDescent="0.2">
      <c r="A123" s="245" t="s">
        <v>1634</v>
      </c>
      <c r="B123" s="246" t="s">
        <v>404</v>
      </c>
      <c r="C123" s="247" t="s">
        <v>98</v>
      </c>
      <c r="D123" s="247">
        <v>50</v>
      </c>
      <c r="E123" s="247"/>
      <c r="F123" s="247"/>
      <c r="G123" s="247"/>
      <c r="H123" s="247">
        <v>5</v>
      </c>
      <c r="I123" s="247"/>
      <c r="J123" s="247"/>
      <c r="K123" s="247"/>
      <c r="L123" s="247"/>
      <c r="M123" s="247">
        <v>300</v>
      </c>
      <c r="N123" s="247"/>
      <c r="O123" s="247">
        <f t="shared" si="6"/>
        <v>355</v>
      </c>
      <c r="P123" s="247" t="s">
        <v>1250</v>
      </c>
      <c r="Q123" s="248" t="s">
        <v>1241</v>
      </c>
      <c r="R123" s="249">
        <v>1.25</v>
      </c>
      <c r="S123" s="249">
        <f t="shared" si="4"/>
        <v>443.75</v>
      </c>
    </row>
    <row r="124" spans="1:19" x14ac:dyDescent="0.2">
      <c r="A124" s="245" t="s">
        <v>1634</v>
      </c>
      <c r="B124" s="246" t="s">
        <v>157</v>
      </c>
      <c r="C124" s="247" t="s">
        <v>98</v>
      </c>
      <c r="D124" s="247">
        <v>10</v>
      </c>
      <c r="E124" s="247"/>
      <c r="F124" s="247"/>
      <c r="G124" s="247">
        <v>38</v>
      </c>
      <c r="H124" s="247">
        <v>1</v>
      </c>
      <c r="I124" s="247"/>
      <c r="J124" s="247"/>
      <c r="K124" s="247"/>
      <c r="L124" s="247"/>
      <c r="M124" s="247">
        <v>0</v>
      </c>
      <c r="N124" s="247"/>
      <c r="O124" s="247">
        <f t="shared" si="6"/>
        <v>49</v>
      </c>
      <c r="P124" s="247" t="s">
        <v>1250</v>
      </c>
      <c r="Q124" s="248" t="s">
        <v>1241</v>
      </c>
      <c r="R124" s="249">
        <v>0.75</v>
      </c>
      <c r="S124" s="249">
        <f t="shared" si="4"/>
        <v>36.75</v>
      </c>
    </row>
    <row r="125" spans="1:19" x14ac:dyDescent="0.2">
      <c r="A125" s="245" t="s">
        <v>1634</v>
      </c>
      <c r="B125" s="246" t="s">
        <v>158</v>
      </c>
      <c r="C125" s="247" t="s">
        <v>98</v>
      </c>
      <c r="D125" s="247">
        <v>10</v>
      </c>
      <c r="E125" s="247"/>
      <c r="F125" s="247"/>
      <c r="G125" s="247">
        <v>38</v>
      </c>
      <c r="H125" s="247">
        <v>1</v>
      </c>
      <c r="I125" s="247"/>
      <c r="J125" s="247"/>
      <c r="K125" s="247"/>
      <c r="L125" s="247"/>
      <c r="M125" s="247">
        <v>0</v>
      </c>
      <c r="N125" s="247"/>
      <c r="O125" s="247">
        <f t="shared" si="6"/>
        <v>49</v>
      </c>
      <c r="P125" s="247" t="s">
        <v>1250</v>
      </c>
      <c r="Q125" s="248" t="s">
        <v>1241</v>
      </c>
      <c r="R125" s="249">
        <v>0.8</v>
      </c>
      <c r="S125" s="249">
        <f t="shared" si="4"/>
        <v>39.200000000000003</v>
      </c>
    </row>
    <row r="126" spans="1:19" x14ac:dyDescent="0.2">
      <c r="A126" s="245" t="s">
        <v>1634</v>
      </c>
      <c r="B126" s="246" t="s">
        <v>403</v>
      </c>
      <c r="C126" s="247" t="s">
        <v>98</v>
      </c>
      <c r="D126" s="247">
        <v>200</v>
      </c>
      <c r="E126" s="247"/>
      <c r="F126" s="247"/>
      <c r="G126" s="247">
        <v>50</v>
      </c>
      <c r="H126" s="247">
        <v>5</v>
      </c>
      <c r="I126" s="247"/>
      <c r="J126" s="247"/>
      <c r="K126" s="247"/>
      <c r="L126" s="247"/>
      <c r="M126" s="247">
        <v>100</v>
      </c>
      <c r="N126" s="247"/>
      <c r="O126" s="247">
        <f t="shared" si="6"/>
        <v>355</v>
      </c>
      <c r="P126" s="247" t="s">
        <v>1250</v>
      </c>
      <c r="Q126" s="248" t="s">
        <v>1241</v>
      </c>
      <c r="R126" s="249">
        <v>6.46</v>
      </c>
      <c r="S126" s="249">
        <f t="shared" si="4"/>
        <v>2293.3000000000002</v>
      </c>
    </row>
    <row r="127" spans="1:19" x14ac:dyDescent="0.2">
      <c r="A127" s="245" t="s">
        <v>1634</v>
      </c>
      <c r="B127" s="246" t="s">
        <v>149</v>
      </c>
      <c r="C127" s="247" t="s">
        <v>98</v>
      </c>
      <c r="D127" s="247">
        <v>5</v>
      </c>
      <c r="E127" s="247"/>
      <c r="F127" s="247"/>
      <c r="G127" s="247">
        <v>6</v>
      </c>
      <c r="H127" s="247">
        <v>1</v>
      </c>
      <c r="I127" s="247"/>
      <c r="J127" s="247"/>
      <c r="K127" s="247"/>
      <c r="L127" s="247"/>
      <c r="M127" s="247">
        <v>10</v>
      </c>
      <c r="N127" s="247"/>
      <c r="O127" s="247">
        <f t="shared" si="6"/>
        <v>22</v>
      </c>
      <c r="P127" s="247" t="s">
        <v>1250</v>
      </c>
      <c r="Q127" s="248" t="s">
        <v>1241</v>
      </c>
      <c r="R127" s="249">
        <v>11</v>
      </c>
      <c r="S127" s="249">
        <f t="shared" si="4"/>
        <v>242</v>
      </c>
    </row>
    <row r="128" spans="1:19" x14ac:dyDescent="0.2">
      <c r="A128" s="245" t="s">
        <v>1634</v>
      </c>
      <c r="B128" s="246" t="s">
        <v>168</v>
      </c>
      <c r="C128" s="247" t="s">
        <v>98</v>
      </c>
      <c r="D128" s="247">
        <v>5</v>
      </c>
      <c r="E128" s="247"/>
      <c r="F128" s="247"/>
      <c r="G128" s="247">
        <v>20</v>
      </c>
      <c r="H128" s="247">
        <v>1</v>
      </c>
      <c r="I128" s="247"/>
      <c r="J128" s="247"/>
      <c r="K128" s="247"/>
      <c r="L128" s="247"/>
      <c r="M128" s="247">
        <v>10</v>
      </c>
      <c r="N128" s="247"/>
      <c r="O128" s="247">
        <f t="shared" si="6"/>
        <v>36</v>
      </c>
      <c r="P128" s="247" t="s">
        <v>1250</v>
      </c>
      <c r="Q128" s="248" t="s">
        <v>1241</v>
      </c>
      <c r="R128" s="249">
        <v>10</v>
      </c>
      <c r="S128" s="249">
        <f t="shared" si="4"/>
        <v>360</v>
      </c>
    </row>
    <row r="129" spans="1:19" x14ac:dyDescent="0.2">
      <c r="A129" s="245" t="s">
        <v>1634</v>
      </c>
      <c r="B129" s="246" t="s">
        <v>405</v>
      </c>
      <c r="C129" s="247" t="s">
        <v>98</v>
      </c>
      <c r="D129" s="247">
        <v>50</v>
      </c>
      <c r="E129" s="247"/>
      <c r="F129" s="247"/>
      <c r="G129" s="247"/>
      <c r="H129" s="247">
        <v>3</v>
      </c>
      <c r="I129" s="247"/>
      <c r="J129" s="247"/>
      <c r="K129" s="247"/>
      <c r="L129" s="247"/>
      <c r="M129" s="247">
        <v>30</v>
      </c>
      <c r="N129" s="247"/>
      <c r="O129" s="247">
        <f t="shared" si="6"/>
        <v>83</v>
      </c>
      <c r="P129" s="247" t="s">
        <v>1250</v>
      </c>
      <c r="Q129" s="248" t="s">
        <v>1241</v>
      </c>
      <c r="R129" s="249">
        <v>9.1</v>
      </c>
      <c r="S129" s="249">
        <f t="shared" si="4"/>
        <v>755.3</v>
      </c>
    </row>
    <row r="130" spans="1:19" x14ac:dyDescent="0.2">
      <c r="A130" s="245" t="s">
        <v>1634</v>
      </c>
      <c r="B130" s="246" t="s">
        <v>150</v>
      </c>
      <c r="C130" s="247" t="s">
        <v>98</v>
      </c>
      <c r="D130" s="247">
        <v>5</v>
      </c>
      <c r="E130" s="247"/>
      <c r="F130" s="247"/>
      <c r="G130" s="247">
        <v>3</v>
      </c>
      <c r="H130" s="247">
        <v>0</v>
      </c>
      <c r="I130" s="247"/>
      <c r="J130" s="247"/>
      <c r="K130" s="247"/>
      <c r="L130" s="247"/>
      <c r="M130" s="247">
        <v>0</v>
      </c>
      <c r="N130" s="247"/>
      <c r="O130" s="247">
        <f t="shared" si="6"/>
        <v>8</v>
      </c>
      <c r="P130" s="247" t="s">
        <v>1250</v>
      </c>
      <c r="Q130" s="248" t="s">
        <v>1241</v>
      </c>
      <c r="R130" s="249">
        <v>21</v>
      </c>
      <c r="S130" s="249">
        <f t="shared" si="4"/>
        <v>168</v>
      </c>
    </row>
    <row r="131" spans="1:19" x14ac:dyDescent="0.2">
      <c r="A131" s="245" t="s">
        <v>1634</v>
      </c>
      <c r="B131" s="246" t="s">
        <v>151</v>
      </c>
      <c r="C131" s="247" t="s">
        <v>98</v>
      </c>
      <c r="D131" s="247">
        <v>100</v>
      </c>
      <c r="E131" s="247"/>
      <c r="F131" s="247"/>
      <c r="G131" s="247">
        <v>24</v>
      </c>
      <c r="H131" s="247">
        <v>5</v>
      </c>
      <c r="I131" s="247"/>
      <c r="J131" s="247"/>
      <c r="K131" s="247"/>
      <c r="L131" s="247"/>
      <c r="M131" s="247">
        <v>200</v>
      </c>
      <c r="N131" s="247"/>
      <c r="O131" s="247">
        <f t="shared" si="6"/>
        <v>329</v>
      </c>
      <c r="P131" s="247" t="s">
        <v>1250</v>
      </c>
      <c r="Q131" s="248" t="s">
        <v>1241</v>
      </c>
      <c r="R131" s="249">
        <v>11.34</v>
      </c>
      <c r="S131" s="249">
        <f t="shared" si="4"/>
        <v>3730.86</v>
      </c>
    </row>
    <row r="132" spans="1:19" x14ac:dyDescent="0.2">
      <c r="A132" s="245" t="s">
        <v>1634</v>
      </c>
      <c r="B132" s="246" t="s">
        <v>1791</v>
      </c>
      <c r="C132" s="247" t="s">
        <v>99</v>
      </c>
      <c r="D132" s="247">
        <v>5</v>
      </c>
      <c r="E132" s="247"/>
      <c r="F132" s="247"/>
      <c r="G132" s="247">
        <v>12</v>
      </c>
      <c r="H132" s="247">
        <v>1</v>
      </c>
      <c r="I132" s="247"/>
      <c r="J132" s="247"/>
      <c r="K132" s="247"/>
      <c r="L132" s="247"/>
      <c r="M132" s="247">
        <v>0</v>
      </c>
      <c r="N132" s="247"/>
      <c r="O132" s="247">
        <f t="shared" si="6"/>
        <v>18</v>
      </c>
      <c r="P132" s="247" t="s">
        <v>1250</v>
      </c>
      <c r="Q132" s="248" t="s">
        <v>1241</v>
      </c>
      <c r="R132" s="249">
        <v>7.94</v>
      </c>
      <c r="S132" s="249">
        <f t="shared" si="4"/>
        <v>142.92000000000002</v>
      </c>
    </row>
    <row r="133" spans="1:19" x14ac:dyDescent="0.2">
      <c r="A133" s="245" t="s">
        <v>1634</v>
      </c>
      <c r="B133" s="246" t="s">
        <v>1792</v>
      </c>
      <c r="C133" s="247" t="s">
        <v>99</v>
      </c>
      <c r="D133" s="247">
        <v>5</v>
      </c>
      <c r="E133" s="247"/>
      <c r="F133" s="247"/>
      <c r="G133" s="247">
        <v>2</v>
      </c>
      <c r="H133" s="247">
        <v>1</v>
      </c>
      <c r="I133" s="247"/>
      <c r="J133" s="247"/>
      <c r="K133" s="247"/>
      <c r="L133" s="247"/>
      <c r="M133" s="247">
        <v>0</v>
      </c>
      <c r="N133" s="247"/>
      <c r="O133" s="247">
        <f t="shared" si="6"/>
        <v>8</v>
      </c>
      <c r="P133" s="247" t="s">
        <v>1250</v>
      </c>
      <c r="Q133" s="248" t="s">
        <v>1241</v>
      </c>
      <c r="R133" s="249">
        <v>17.71</v>
      </c>
      <c r="S133" s="249">
        <f t="shared" ref="S133:S145" si="7">O133*R133</f>
        <v>141.68</v>
      </c>
    </row>
    <row r="134" spans="1:19" x14ac:dyDescent="0.2">
      <c r="A134" s="245" t="s">
        <v>1634</v>
      </c>
      <c r="B134" s="246" t="s">
        <v>408</v>
      </c>
      <c r="C134" s="247" t="s">
        <v>98</v>
      </c>
      <c r="D134" s="247">
        <v>5</v>
      </c>
      <c r="E134" s="247"/>
      <c r="F134" s="247"/>
      <c r="G134" s="247">
        <v>1</v>
      </c>
      <c r="H134" s="247">
        <v>0</v>
      </c>
      <c r="I134" s="247"/>
      <c r="J134" s="247"/>
      <c r="K134" s="247"/>
      <c r="L134" s="247"/>
      <c r="M134" s="247">
        <v>5</v>
      </c>
      <c r="N134" s="247"/>
      <c r="O134" s="247">
        <f t="shared" si="6"/>
        <v>11</v>
      </c>
      <c r="P134" s="247" t="s">
        <v>1250</v>
      </c>
      <c r="Q134" s="248" t="s">
        <v>1241</v>
      </c>
      <c r="R134" s="249">
        <v>506.35</v>
      </c>
      <c r="S134" s="249">
        <f t="shared" si="7"/>
        <v>5569.85</v>
      </c>
    </row>
    <row r="135" spans="1:19" x14ac:dyDescent="0.2">
      <c r="A135" s="245" t="s">
        <v>1634</v>
      </c>
      <c r="B135" s="246" t="s">
        <v>152</v>
      </c>
      <c r="C135" s="247" t="s">
        <v>98</v>
      </c>
      <c r="D135" s="247">
        <v>50</v>
      </c>
      <c r="E135" s="247"/>
      <c r="F135" s="247"/>
      <c r="G135" s="247">
        <v>52</v>
      </c>
      <c r="H135" s="247">
        <v>5</v>
      </c>
      <c r="I135" s="247"/>
      <c r="J135" s="247"/>
      <c r="K135" s="247"/>
      <c r="L135" s="247"/>
      <c r="M135" s="247">
        <v>200</v>
      </c>
      <c r="N135" s="247"/>
      <c r="O135" s="247">
        <f t="shared" si="6"/>
        <v>307</v>
      </c>
      <c r="P135" s="247" t="s">
        <v>1250</v>
      </c>
      <c r="Q135" s="248" t="s">
        <v>1241</v>
      </c>
      <c r="R135" s="249">
        <v>1</v>
      </c>
      <c r="S135" s="249">
        <f t="shared" si="7"/>
        <v>307</v>
      </c>
    </row>
    <row r="136" spans="1:19" x14ac:dyDescent="0.2">
      <c r="A136" s="245" t="s">
        <v>1634</v>
      </c>
      <c r="B136" s="246" t="s">
        <v>153</v>
      </c>
      <c r="C136" s="247" t="s">
        <v>98</v>
      </c>
      <c r="D136" s="247">
        <v>2000</v>
      </c>
      <c r="E136" s="247"/>
      <c r="F136" s="247"/>
      <c r="G136" s="247">
        <v>100</v>
      </c>
      <c r="H136" s="247">
        <v>50</v>
      </c>
      <c r="I136" s="247"/>
      <c r="J136" s="247"/>
      <c r="K136" s="247"/>
      <c r="L136" s="247"/>
      <c r="M136" s="247">
        <v>1000</v>
      </c>
      <c r="N136" s="247"/>
      <c r="O136" s="247">
        <f t="shared" si="6"/>
        <v>3150</v>
      </c>
      <c r="P136" s="247" t="s">
        <v>1250</v>
      </c>
      <c r="Q136" s="248" t="s">
        <v>1241</v>
      </c>
      <c r="R136" s="249">
        <v>4.3099999999999996</v>
      </c>
      <c r="S136" s="249">
        <f t="shared" si="7"/>
        <v>13576.499999999998</v>
      </c>
    </row>
    <row r="137" spans="1:19" x14ac:dyDescent="0.2">
      <c r="A137" s="245" t="s">
        <v>1634</v>
      </c>
      <c r="B137" s="246" t="s">
        <v>154</v>
      </c>
      <c r="C137" s="247" t="s">
        <v>98</v>
      </c>
      <c r="D137" s="247">
        <v>2000</v>
      </c>
      <c r="E137" s="247"/>
      <c r="F137" s="247"/>
      <c r="G137" s="247">
        <v>100</v>
      </c>
      <c r="H137" s="247">
        <v>50</v>
      </c>
      <c r="I137" s="247"/>
      <c r="J137" s="247"/>
      <c r="K137" s="247"/>
      <c r="L137" s="247"/>
      <c r="M137" s="247">
        <v>1000</v>
      </c>
      <c r="N137" s="247"/>
      <c r="O137" s="247">
        <f t="shared" si="6"/>
        <v>3150</v>
      </c>
      <c r="P137" s="247" t="s">
        <v>1250</v>
      </c>
      <c r="Q137" s="248" t="s">
        <v>1240</v>
      </c>
      <c r="R137" s="249">
        <v>26.63</v>
      </c>
      <c r="S137" s="249">
        <f t="shared" si="7"/>
        <v>83884.5</v>
      </c>
    </row>
    <row r="138" spans="1:19" x14ac:dyDescent="0.2">
      <c r="A138" s="245" t="s">
        <v>1634</v>
      </c>
      <c r="B138" s="246" t="s">
        <v>407</v>
      </c>
      <c r="C138" s="247" t="s">
        <v>98</v>
      </c>
      <c r="D138" s="247">
        <v>60</v>
      </c>
      <c r="E138" s="247"/>
      <c r="F138" s="247"/>
      <c r="G138" s="247"/>
      <c r="H138" s="247">
        <v>3</v>
      </c>
      <c r="I138" s="247"/>
      <c r="J138" s="247"/>
      <c r="K138" s="247"/>
      <c r="L138" s="247"/>
      <c r="M138" s="247">
        <v>50</v>
      </c>
      <c r="N138" s="247"/>
      <c r="O138" s="247">
        <f t="shared" si="6"/>
        <v>113</v>
      </c>
      <c r="P138" s="247" t="s">
        <v>1250</v>
      </c>
      <c r="Q138" s="248" t="s">
        <v>1241</v>
      </c>
      <c r="R138" s="249">
        <v>1.35</v>
      </c>
      <c r="S138" s="249">
        <f t="shared" si="7"/>
        <v>152.55000000000001</v>
      </c>
    </row>
    <row r="139" spans="1:19" x14ac:dyDescent="0.2">
      <c r="A139" s="245" t="s">
        <v>1634</v>
      </c>
      <c r="B139" s="246" t="s">
        <v>155</v>
      </c>
      <c r="C139" s="247" t="s">
        <v>98</v>
      </c>
      <c r="D139" s="247">
        <v>10</v>
      </c>
      <c r="E139" s="247"/>
      <c r="F139" s="247"/>
      <c r="G139" s="247">
        <v>36</v>
      </c>
      <c r="H139" s="247">
        <v>3</v>
      </c>
      <c r="I139" s="247"/>
      <c r="J139" s="247"/>
      <c r="K139" s="247"/>
      <c r="L139" s="247"/>
      <c r="M139" s="247">
        <v>0</v>
      </c>
      <c r="N139" s="247"/>
      <c r="O139" s="247">
        <f t="shared" si="6"/>
        <v>49</v>
      </c>
      <c r="P139" s="247" t="s">
        <v>1250</v>
      </c>
      <c r="Q139" s="248" t="s">
        <v>1241</v>
      </c>
      <c r="R139" s="249">
        <v>4.62</v>
      </c>
      <c r="S139" s="249">
        <f t="shared" si="7"/>
        <v>226.38</v>
      </c>
    </row>
    <row r="140" spans="1:19" x14ac:dyDescent="0.2">
      <c r="A140" s="245" t="s">
        <v>1634</v>
      </c>
      <c r="B140" s="246" t="s">
        <v>406</v>
      </c>
      <c r="C140" s="247" t="s">
        <v>98</v>
      </c>
      <c r="D140" s="247">
        <v>60</v>
      </c>
      <c r="E140" s="247"/>
      <c r="F140" s="247"/>
      <c r="G140" s="247">
        <v>10</v>
      </c>
      <c r="H140" s="247">
        <v>3</v>
      </c>
      <c r="I140" s="247"/>
      <c r="J140" s="247"/>
      <c r="K140" s="247"/>
      <c r="L140" s="247"/>
      <c r="M140" s="247">
        <v>50</v>
      </c>
      <c r="N140" s="247"/>
      <c r="O140" s="247">
        <f t="shared" si="6"/>
        <v>123</v>
      </c>
      <c r="P140" s="247" t="s">
        <v>1250</v>
      </c>
      <c r="Q140" s="248" t="s">
        <v>1241</v>
      </c>
      <c r="R140" s="249">
        <v>9.99</v>
      </c>
      <c r="S140" s="249">
        <f t="shared" si="7"/>
        <v>1228.77</v>
      </c>
    </row>
    <row r="141" spans="1:19" x14ac:dyDescent="0.2">
      <c r="A141" s="245" t="s">
        <v>1634</v>
      </c>
      <c r="B141" s="246" t="s">
        <v>464</v>
      </c>
      <c r="C141" s="247" t="s">
        <v>99</v>
      </c>
      <c r="D141" s="247"/>
      <c r="E141" s="247"/>
      <c r="F141" s="247"/>
      <c r="G141" s="247">
        <v>36</v>
      </c>
      <c r="H141" s="247"/>
      <c r="I141" s="247"/>
      <c r="J141" s="247"/>
      <c r="K141" s="247"/>
      <c r="L141" s="247"/>
      <c r="M141" s="247"/>
      <c r="N141" s="247"/>
      <c r="O141" s="247">
        <f t="shared" si="6"/>
        <v>36</v>
      </c>
      <c r="P141" s="247" t="s">
        <v>1250</v>
      </c>
      <c r="Q141" s="248" t="s">
        <v>1241</v>
      </c>
      <c r="R141" s="249">
        <v>7.56</v>
      </c>
      <c r="S141" s="249">
        <f t="shared" si="7"/>
        <v>272.15999999999997</v>
      </c>
    </row>
    <row r="142" spans="1:19" x14ac:dyDescent="0.2">
      <c r="A142" s="245" t="s">
        <v>1634</v>
      </c>
      <c r="B142" s="246" t="s">
        <v>454</v>
      </c>
      <c r="C142" s="247" t="s">
        <v>99</v>
      </c>
      <c r="D142" s="247"/>
      <c r="E142" s="247"/>
      <c r="F142" s="247"/>
      <c r="G142" s="247">
        <v>4</v>
      </c>
      <c r="H142" s="247"/>
      <c r="I142" s="247"/>
      <c r="J142" s="247"/>
      <c r="K142" s="247"/>
      <c r="L142" s="247"/>
      <c r="M142" s="247"/>
      <c r="N142" s="247"/>
      <c r="O142" s="247">
        <f t="shared" si="6"/>
        <v>4</v>
      </c>
      <c r="P142" s="247" t="s">
        <v>1250</v>
      </c>
      <c r="Q142" s="248" t="s">
        <v>1241</v>
      </c>
      <c r="R142" s="249">
        <v>17.12</v>
      </c>
      <c r="S142" s="249">
        <f t="shared" si="7"/>
        <v>68.48</v>
      </c>
    </row>
    <row r="143" spans="1:19" x14ac:dyDescent="0.2">
      <c r="A143" s="245" t="s">
        <v>1634</v>
      </c>
      <c r="B143" s="246" t="s">
        <v>442</v>
      </c>
      <c r="C143" s="247" t="s">
        <v>99</v>
      </c>
      <c r="D143" s="247"/>
      <c r="E143" s="247"/>
      <c r="F143" s="247"/>
      <c r="G143" s="247">
        <v>6</v>
      </c>
      <c r="H143" s="247"/>
      <c r="I143" s="247"/>
      <c r="J143" s="247"/>
      <c r="K143" s="247"/>
      <c r="L143" s="247"/>
      <c r="M143" s="247"/>
      <c r="N143" s="247"/>
      <c r="O143" s="247">
        <f t="shared" si="6"/>
        <v>6</v>
      </c>
      <c r="P143" s="247" t="s">
        <v>1250</v>
      </c>
      <c r="Q143" s="248" t="s">
        <v>1241</v>
      </c>
      <c r="R143" s="249">
        <v>7.13</v>
      </c>
      <c r="S143" s="249">
        <f t="shared" si="7"/>
        <v>42.78</v>
      </c>
    </row>
    <row r="144" spans="1:19" x14ac:dyDescent="0.2">
      <c r="A144" s="245" t="s">
        <v>1634</v>
      </c>
      <c r="B144" s="246" t="s">
        <v>418</v>
      </c>
      <c r="C144" s="247" t="s">
        <v>98</v>
      </c>
      <c r="D144" s="247"/>
      <c r="E144" s="247"/>
      <c r="F144" s="247"/>
      <c r="G144" s="247">
        <v>18</v>
      </c>
      <c r="H144" s="247"/>
      <c r="I144" s="247"/>
      <c r="J144" s="247"/>
      <c r="K144" s="247"/>
      <c r="L144" s="247"/>
      <c r="M144" s="247">
        <v>20</v>
      </c>
      <c r="N144" s="247"/>
      <c r="O144" s="247">
        <f t="shared" ref="O144:O145" si="8">SUM(D144:M144)</f>
        <v>38</v>
      </c>
      <c r="P144" s="247" t="s">
        <v>1250</v>
      </c>
      <c r="Q144" s="248" t="s">
        <v>1241</v>
      </c>
      <c r="R144" s="249">
        <v>49.23</v>
      </c>
      <c r="S144" s="249">
        <f t="shared" si="7"/>
        <v>1870.7399999999998</v>
      </c>
    </row>
    <row r="145" spans="1:19" x14ac:dyDescent="0.2">
      <c r="A145" s="245" t="s">
        <v>1634</v>
      </c>
      <c r="B145" s="246" t="s">
        <v>455</v>
      </c>
      <c r="C145" s="247" t="s">
        <v>99</v>
      </c>
      <c r="D145" s="247"/>
      <c r="E145" s="247"/>
      <c r="F145" s="247"/>
      <c r="G145" s="247">
        <v>5</v>
      </c>
      <c r="H145" s="247"/>
      <c r="I145" s="247"/>
      <c r="J145" s="247"/>
      <c r="K145" s="247"/>
      <c r="L145" s="247">
        <v>800</v>
      </c>
      <c r="M145" s="247"/>
      <c r="N145" s="247"/>
      <c r="O145" s="247">
        <f t="shared" si="8"/>
        <v>805</v>
      </c>
      <c r="P145" s="247" t="s">
        <v>1250</v>
      </c>
      <c r="Q145" s="248" t="s">
        <v>1241</v>
      </c>
      <c r="R145" s="249">
        <v>33.54</v>
      </c>
      <c r="S145" s="249">
        <f t="shared" si="7"/>
        <v>26999.7</v>
      </c>
    </row>
    <row r="146" spans="1:19" x14ac:dyDescent="0.2">
      <c r="R146" s="14"/>
      <c r="S146" s="14"/>
    </row>
    <row r="147" spans="1:19" x14ac:dyDescent="0.2">
      <c r="R147" s="14"/>
      <c r="S147" s="14"/>
    </row>
    <row r="148" spans="1:19" x14ac:dyDescent="0.2">
      <c r="R148" s="14"/>
      <c r="S148" s="14"/>
    </row>
    <row r="149" spans="1:19" x14ac:dyDescent="0.2">
      <c r="R149" s="14"/>
      <c r="S149" s="14"/>
    </row>
    <row r="150" spans="1:19" x14ac:dyDescent="0.2">
      <c r="R150" s="14"/>
      <c r="S150" s="14"/>
    </row>
    <row r="151" spans="1:19" x14ac:dyDescent="0.2">
      <c r="R151" s="14"/>
      <c r="S151" s="14"/>
    </row>
    <row r="152" spans="1:19" x14ac:dyDescent="0.2">
      <c r="R152" s="14"/>
      <c r="S152" s="14"/>
    </row>
    <row r="153" spans="1:19" x14ac:dyDescent="0.2">
      <c r="R153" s="14"/>
      <c r="S153" s="14"/>
    </row>
    <row r="154" spans="1:19" x14ac:dyDescent="0.2">
      <c r="R154" s="14"/>
      <c r="S154" s="14"/>
    </row>
    <row r="155" spans="1:19" x14ac:dyDescent="0.2">
      <c r="R155" s="14"/>
      <c r="S155" s="14"/>
    </row>
    <row r="156" spans="1:19" x14ac:dyDescent="0.2">
      <c r="R156" s="14"/>
      <c r="S156" s="14"/>
    </row>
    <row r="157" spans="1:19" x14ac:dyDescent="0.2">
      <c r="R157" s="14"/>
      <c r="S157" s="14"/>
    </row>
    <row r="158" spans="1:19" x14ac:dyDescent="0.2">
      <c r="R158" s="14"/>
      <c r="S158" s="14"/>
    </row>
    <row r="159" spans="1:19" x14ac:dyDescent="0.2">
      <c r="R159" s="14"/>
      <c r="S159" s="14"/>
    </row>
    <row r="160" spans="1:19" x14ac:dyDescent="0.2">
      <c r="R160" s="14"/>
      <c r="S160" s="14"/>
    </row>
    <row r="161" spans="18:19" x14ac:dyDescent="0.2">
      <c r="R161" s="14"/>
      <c r="S161" s="14"/>
    </row>
    <row r="162" spans="18:19" x14ac:dyDescent="0.2">
      <c r="R162" s="14"/>
      <c r="S162" s="14"/>
    </row>
    <row r="163" spans="18:19" x14ac:dyDescent="0.2">
      <c r="R163" s="14"/>
      <c r="S163" s="14"/>
    </row>
    <row r="164" spans="18:19" x14ac:dyDescent="0.2">
      <c r="R164" s="14"/>
      <c r="S164" s="14"/>
    </row>
    <row r="165" spans="18:19" x14ac:dyDescent="0.2">
      <c r="R165" s="14"/>
      <c r="S165" s="14"/>
    </row>
    <row r="166" spans="18:19" x14ac:dyDescent="0.2">
      <c r="R166" s="14"/>
      <c r="S166" s="14"/>
    </row>
    <row r="167" spans="18:19" x14ac:dyDescent="0.2">
      <c r="R167" s="14"/>
      <c r="S167" s="14"/>
    </row>
    <row r="168" spans="18:19" x14ac:dyDescent="0.2">
      <c r="R168" s="14"/>
      <c r="S168" s="14"/>
    </row>
    <row r="169" spans="18:19" x14ac:dyDescent="0.2">
      <c r="R169" s="14"/>
      <c r="S169" s="14"/>
    </row>
    <row r="170" spans="18:19" x14ac:dyDescent="0.2">
      <c r="R170" s="14"/>
      <c r="S170" s="14"/>
    </row>
    <row r="171" spans="18:19" x14ac:dyDescent="0.2">
      <c r="R171" s="14"/>
      <c r="S171" s="14"/>
    </row>
    <row r="172" spans="18:19" x14ac:dyDescent="0.2">
      <c r="R172" s="14"/>
      <c r="S172" s="14"/>
    </row>
    <row r="173" spans="18:19" x14ac:dyDescent="0.2">
      <c r="R173" s="14"/>
      <c r="S173" s="14"/>
    </row>
    <row r="174" spans="18:19" x14ac:dyDescent="0.2">
      <c r="R174" s="14"/>
      <c r="S174" s="14"/>
    </row>
    <row r="175" spans="18:19" x14ac:dyDescent="0.2">
      <c r="R175" s="14"/>
      <c r="S175" s="14"/>
    </row>
    <row r="176" spans="18:19" x14ac:dyDescent="0.2">
      <c r="R176" s="14"/>
      <c r="S176" s="14"/>
    </row>
    <row r="177" spans="18:19" x14ac:dyDescent="0.2">
      <c r="R177" s="14"/>
      <c r="S177" s="14"/>
    </row>
    <row r="178" spans="18:19" x14ac:dyDescent="0.2">
      <c r="R178" s="14"/>
      <c r="S178" s="14"/>
    </row>
    <row r="179" spans="18:19" x14ac:dyDescent="0.2">
      <c r="R179" s="14"/>
      <c r="S179" s="14"/>
    </row>
    <row r="180" spans="18:19" x14ac:dyDescent="0.2">
      <c r="R180" s="14"/>
      <c r="S180" s="14"/>
    </row>
    <row r="181" spans="18:19" x14ac:dyDescent="0.2">
      <c r="R181" s="14"/>
      <c r="S181" s="14"/>
    </row>
    <row r="182" spans="18:19" x14ac:dyDescent="0.2">
      <c r="R182" s="14"/>
      <c r="S182" s="14"/>
    </row>
    <row r="183" spans="18:19" x14ac:dyDescent="0.2">
      <c r="R183" s="14"/>
      <c r="S183" s="14"/>
    </row>
    <row r="184" spans="18:19" x14ac:dyDescent="0.2">
      <c r="R184" s="14"/>
      <c r="S184" s="14"/>
    </row>
    <row r="185" spans="18:19" x14ac:dyDescent="0.2">
      <c r="R185" s="14"/>
      <c r="S185" s="14"/>
    </row>
    <row r="186" spans="18:19" x14ac:dyDescent="0.2">
      <c r="R186" s="14"/>
      <c r="S186" s="14"/>
    </row>
    <row r="187" spans="18:19" x14ac:dyDescent="0.2">
      <c r="R187" s="14"/>
      <c r="S187" s="14"/>
    </row>
    <row r="188" spans="18:19" x14ac:dyDescent="0.2">
      <c r="R188" s="14"/>
      <c r="S188" s="14"/>
    </row>
    <row r="189" spans="18:19" x14ac:dyDescent="0.2">
      <c r="R189" s="14"/>
      <c r="S189" s="14"/>
    </row>
    <row r="190" spans="18:19" x14ac:dyDescent="0.2">
      <c r="R190" s="14"/>
      <c r="S190" s="14"/>
    </row>
    <row r="191" spans="18:19" x14ac:dyDescent="0.2">
      <c r="R191" s="14"/>
      <c r="S191" s="14"/>
    </row>
    <row r="192" spans="18:19" x14ac:dyDescent="0.2">
      <c r="R192" s="14"/>
      <c r="S192" s="14"/>
    </row>
    <row r="193" spans="18:19" x14ac:dyDescent="0.2">
      <c r="R193" s="14"/>
      <c r="S193" s="14"/>
    </row>
    <row r="194" spans="18:19" x14ac:dyDescent="0.2">
      <c r="R194" s="14"/>
      <c r="S194" s="14"/>
    </row>
    <row r="195" spans="18:19" x14ac:dyDescent="0.2">
      <c r="R195" s="14"/>
      <c r="S195" s="14"/>
    </row>
    <row r="196" spans="18:19" x14ac:dyDescent="0.2">
      <c r="R196" s="14"/>
      <c r="S196" s="14"/>
    </row>
    <row r="197" spans="18:19" x14ac:dyDescent="0.2">
      <c r="R197" s="14"/>
      <c r="S197" s="14"/>
    </row>
    <row r="198" spans="18:19" x14ac:dyDescent="0.2">
      <c r="R198" s="14"/>
      <c r="S198" s="14"/>
    </row>
    <row r="199" spans="18:19" x14ac:dyDescent="0.2">
      <c r="R199" s="14"/>
      <c r="S199" s="14"/>
    </row>
    <row r="200" spans="18:19" x14ac:dyDescent="0.2">
      <c r="R200" s="14"/>
      <c r="S200" s="14"/>
    </row>
    <row r="201" spans="18:19" x14ac:dyDescent="0.2">
      <c r="R201" s="14"/>
      <c r="S201" s="14"/>
    </row>
    <row r="202" spans="18:19" x14ac:dyDescent="0.2">
      <c r="R202" s="14"/>
      <c r="S202" s="14"/>
    </row>
    <row r="203" spans="18:19" x14ac:dyDescent="0.2">
      <c r="R203" s="14"/>
      <c r="S203" s="14"/>
    </row>
    <row r="204" spans="18:19" x14ac:dyDescent="0.2">
      <c r="R204" s="14"/>
      <c r="S204" s="14"/>
    </row>
    <row r="205" spans="18:19" x14ac:dyDescent="0.2">
      <c r="R205" s="14"/>
      <c r="S205" s="14"/>
    </row>
    <row r="206" spans="18:19" x14ac:dyDescent="0.2">
      <c r="R206" s="14"/>
      <c r="S206" s="14"/>
    </row>
    <row r="207" spans="18:19" x14ac:dyDescent="0.2">
      <c r="R207" s="14"/>
      <c r="S207" s="14"/>
    </row>
    <row r="208" spans="18:19" x14ac:dyDescent="0.2">
      <c r="R208" s="14"/>
      <c r="S208" s="14"/>
    </row>
    <row r="209" spans="18:19" x14ac:dyDescent="0.2">
      <c r="R209" s="14"/>
      <c r="S209" s="14"/>
    </row>
    <row r="210" spans="18:19" x14ac:dyDescent="0.2">
      <c r="R210" s="14"/>
      <c r="S210" s="14"/>
    </row>
    <row r="211" spans="18:19" x14ac:dyDescent="0.2">
      <c r="R211" s="14"/>
      <c r="S211" s="14"/>
    </row>
    <row r="212" spans="18:19" x14ac:dyDescent="0.2">
      <c r="R212" s="14"/>
      <c r="S212" s="14"/>
    </row>
    <row r="213" spans="18:19" x14ac:dyDescent="0.2">
      <c r="R213" s="14"/>
      <c r="S213" s="14"/>
    </row>
    <row r="214" spans="18:19" x14ac:dyDescent="0.2">
      <c r="R214" s="14"/>
      <c r="S214" s="14"/>
    </row>
    <row r="215" spans="18:19" x14ac:dyDescent="0.2">
      <c r="R215" s="14"/>
      <c r="S215" s="14"/>
    </row>
    <row r="216" spans="18:19" x14ac:dyDescent="0.2">
      <c r="R216" s="14"/>
      <c r="S216" s="14"/>
    </row>
    <row r="217" spans="18:19" x14ac:dyDescent="0.2">
      <c r="R217" s="14"/>
      <c r="S217" s="14"/>
    </row>
    <row r="218" spans="18:19" x14ac:dyDescent="0.2">
      <c r="R218" s="14"/>
      <c r="S218" s="14"/>
    </row>
    <row r="219" spans="18:19" x14ac:dyDescent="0.2">
      <c r="R219" s="14"/>
      <c r="S219" s="14"/>
    </row>
    <row r="220" spans="18:19" x14ac:dyDescent="0.2">
      <c r="R220" s="14"/>
      <c r="S220" s="14"/>
    </row>
    <row r="221" spans="18:19" x14ac:dyDescent="0.2">
      <c r="R221" s="14"/>
      <c r="S221" s="14"/>
    </row>
    <row r="222" spans="18:19" x14ac:dyDescent="0.2">
      <c r="R222" s="14"/>
      <c r="S222" s="14"/>
    </row>
    <row r="223" spans="18:19" x14ac:dyDescent="0.2">
      <c r="R223" s="14"/>
      <c r="S223" s="14"/>
    </row>
    <row r="224" spans="18:19" x14ac:dyDescent="0.2">
      <c r="R224" s="14"/>
      <c r="S224" s="14"/>
    </row>
    <row r="225" spans="18:19" x14ac:dyDescent="0.2">
      <c r="R225" s="14"/>
      <c r="S225" s="14"/>
    </row>
    <row r="226" spans="18:19" x14ac:dyDescent="0.2">
      <c r="R226" s="14"/>
      <c r="S226" s="14"/>
    </row>
    <row r="227" spans="18:19" x14ac:dyDescent="0.2">
      <c r="R227" s="14"/>
      <c r="S227" s="14"/>
    </row>
    <row r="228" spans="18:19" x14ac:dyDescent="0.2">
      <c r="R228" s="14"/>
      <c r="S228" s="14"/>
    </row>
    <row r="229" spans="18:19" x14ac:dyDescent="0.2">
      <c r="R229" s="14"/>
      <c r="S229" s="14"/>
    </row>
    <row r="230" spans="18:19" x14ac:dyDescent="0.2">
      <c r="R230" s="14"/>
      <c r="S230" s="14"/>
    </row>
    <row r="231" spans="18:19" x14ac:dyDescent="0.2">
      <c r="R231" s="14"/>
      <c r="S231" s="14"/>
    </row>
    <row r="232" spans="18:19" x14ac:dyDescent="0.2">
      <c r="R232" s="14"/>
      <c r="S232" s="14"/>
    </row>
    <row r="233" spans="18:19" x14ac:dyDescent="0.2">
      <c r="R233" s="14"/>
      <c r="S233" s="14"/>
    </row>
    <row r="234" spans="18:19" x14ac:dyDescent="0.2">
      <c r="R234" s="14"/>
      <c r="S234" s="14"/>
    </row>
    <row r="235" spans="18:19" x14ac:dyDescent="0.2">
      <c r="R235" s="14"/>
      <c r="S235" s="14"/>
    </row>
    <row r="236" spans="18:19" x14ac:dyDescent="0.2">
      <c r="R236" s="14"/>
      <c r="S236" s="14"/>
    </row>
    <row r="237" spans="18:19" x14ac:dyDescent="0.2">
      <c r="R237" s="14"/>
      <c r="S237" s="14"/>
    </row>
    <row r="238" spans="18:19" x14ac:dyDescent="0.2">
      <c r="R238" s="14"/>
      <c r="S238" s="14"/>
    </row>
    <row r="239" spans="18:19" x14ac:dyDescent="0.2">
      <c r="R239" s="14"/>
      <c r="S239" s="14"/>
    </row>
    <row r="240" spans="18:19" x14ac:dyDescent="0.2">
      <c r="R240" s="14"/>
      <c r="S240" s="14"/>
    </row>
    <row r="241" spans="18:19" x14ac:dyDescent="0.2">
      <c r="R241" s="14"/>
      <c r="S241" s="14"/>
    </row>
    <row r="242" spans="18:19" x14ac:dyDescent="0.2">
      <c r="R242" s="14"/>
      <c r="S242" s="14"/>
    </row>
    <row r="243" spans="18:19" x14ac:dyDescent="0.2">
      <c r="R243" s="14"/>
      <c r="S243" s="14"/>
    </row>
    <row r="244" spans="18:19" x14ac:dyDescent="0.2">
      <c r="R244" s="14"/>
      <c r="S244" s="14"/>
    </row>
    <row r="245" spans="18:19" x14ac:dyDescent="0.2">
      <c r="R245" s="14"/>
      <c r="S245" s="14"/>
    </row>
    <row r="246" spans="18:19" x14ac:dyDescent="0.2">
      <c r="R246" s="14"/>
      <c r="S246" s="14"/>
    </row>
    <row r="247" spans="18:19" x14ac:dyDescent="0.2">
      <c r="R247" s="14"/>
      <c r="S247" s="14"/>
    </row>
    <row r="248" spans="18:19" x14ac:dyDescent="0.2">
      <c r="R248" s="14"/>
      <c r="S248" s="14"/>
    </row>
    <row r="249" spans="18:19" x14ac:dyDescent="0.2">
      <c r="R249" s="14"/>
      <c r="S249" s="14"/>
    </row>
    <row r="250" spans="18:19" x14ac:dyDescent="0.2">
      <c r="R250" s="14"/>
      <c r="S250" s="14"/>
    </row>
    <row r="251" spans="18:19" x14ac:dyDescent="0.2">
      <c r="R251" s="14"/>
      <c r="S251" s="14"/>
    </row>
    <row r="252" spans="18:19" x14ac:dyDescent="0.2">
      <c r="R252" s="14"/>
      <c r="S252" s="14"/>
    </row>
    <row r="253" spans="18:19" x14ac:dyDescent="0.2">
      <c r="R253" s="14"/>
      <c r="S253" s="14"/>
    </row>
    <row r="254" spans="18:19" x14ac:dyDescent="0.2">
      <c r="R254" s="14"/>
      <c r="S254" s="14"/>
    </row>
    <row r="255" spans="18:19" x14ac:dyDescent="0.2">
      <c r="R255" s="14"/>
      <c r="S255" s="14"/>
    </row>
    <row r="256" spans="18:19" x14ac:dyDescent="0.2">
      <c r="R256" s="14"/>
      <c r="S256" s="14"/>
    </row>
    <row r="257" spans="18:19" x14ac:dyDescent="0.2">
      <c r="R257" s="14"/>
      <c r="S257" s="14"/>
    </row>
    <row r="258" spans="18:19" x14ac:dyDescent="0.2">
      <c r="R258" s="14"/>
      <c r="S258" s="14"/>
    </row>
    <row r="259" spans="18:19" x14ac:dyDescent="0.2">
      <c r="R259" s="14"/>
      <c r="S259" s="14"/>
    </row>
    <row r="260" spans="18:19" x14ac:dyDescent="0.2">
      <c r="R260" s="14"/>
      <c r="S260" s="14"/>
    </row>
    <row r="261" spans="18:19" x14ac:dyDescent="0.2">
      <c r="R261" s="14"/>
      <c r="S261" s="14"/>
    </row>
    <row r="262" spans="18:19" x14ac:dyDescent="0.2">
      <c r="R262" s="14"/>
      <c r="S262" s="14"/>
    </row>
    <row r="263" spans="18:19" x14ac:dyDescent="0.2">
      <c r="R263" s="14"/>
      <c r="S263" s="14"/>
    </row>
    <row r="264" spans="18:19" x14ac:dyDescent="0.2">
      <c r="R264" s="14"/>
      <c r="S264" s="14"/>
    </row>
    <row r="265" spans="18:19" x14ac:dyDescent="0.2">
      <c r="R265" s="14"/>
      <c r="S265" s="14"/>
    </row>
    <row r="266" spans="18:19" x14ac:dyDescent="0.2">
      <c r="R266" s="14"/>
      <c r="S266" s="14"/>
    </row>
    <row r="267" spans="18:19" x14ac:dyDescent="0.2">
      <c r="R267" s="14"/>
      <c r="S267" s="14"/>
    </row>
    <row r="268" spans="18:19" x14ac:dyDescent="0.2">
      <c r="R268" s="14"/>
      <c r="S268" s="14"/>
    </row>
    <row r="269" spans="18:19" x14ac:dyDescent="0.2">
      <c r="R269" s="14"/>
      <c r="S269" s="14"/>
    </row>
    <row r="270" spans="18:19" x14ac:dyDescent="0.2">
      <c r="R270" s="14"/>
      <c r="S270" s="14"/>
    </row>
    <row r="271" spans="18:19" x14ac:dyDescent="0.2">
      <c r="R271" s="14"/>
      <c r="S271" s="14"/>
    </row>
    <row r="272" spans="18:19" x14ac:dyDescent="0.2">
      <c r="R272" s="14"/>
      <c r="S272" s="14"/>
    </row>
    <row r="273" spans="18:19" x14ac:dyDescent="0.2">
      <c r="R273" s="14"/>
      <c r="S273" s="14"/>
    </row>
    <row r="274" spans="18:19" x14ac:dyDescent="0.2">
      <c r="R274" s="14"/>
      <c r="S274" s="14"/>
    </row>
    <row r="275" spans="18:19" x14ac:dyDescent="0.2">
      <c r="R275" s="14"/>
      <c r="S275" s="14"/>
    </row>
    <row r="276" spans="18:19" x14ac:dyDescent="0.2">
      <c r="R276" s="14"/>
      <c r="S276" s="14"/>
    </row>
    <row r="277" spans="18:19" x14ac:dyDescent="0.2">
      <c r="R277" s="14"/>
      <c r="S277" s="14"/>
    </row>
    <row r="278" spans="18:19" x14ac:dyDescent="0.2">
      <c r="R278" s="14"/>
      <c r="S278" s="14"/>
    </row>
    <row r="279" spans="18:19" x14ac:dyDescent="0.2">
      <c r="R279" s="14"/>
      <c r="S279" s="14"/>
    </row>
    <row r="280" spans="18:19" x14ac:dyDescent="0.2">
      <c r="R280" s="14"/>
      <c r="S280" s="14"/>
    </row>
    <row r="281" spans="18:19" x14ac:dyDescent="0.2">
      <c r="R281" s="14"/>
      <c r="S281" s="14"/>
    </row>
    <row r="282" spans="18:19" x14ac:dyDescent="0.2">
      <c r="R282" s="14"/>
      <c r="S282" s="14"/>
    </row>
    <row r="283" spans="18:19" x14ac:dyDescent="0.2">
      <c r="R283" s="14"/>
      <c r="S283" s="14"/>
    </row>
    <row r="284" spans="18:19" x14ac:dyDescent="0.2">
      <c r="R284" s="14"/>
      <c r="S284" s="14"/>
    </row>
    <row r="285" spans="18:19" x14ac:dyDescent="0.2">
      <c r="R285" s="14"/>
      <c r="S285" s="14"/>
    </row>
    <row r="286" spans="18:19" x14ac:dyDescent="0.2">
      <c r="R286" s="14"/>
      <c r="S286" s="14"/>
    </row>
    <row r="287" spans="18:19" x14ac:dyDescent="0.2">
      <c r="R287" s="14"/>
      <c r="S287" s="14"/>
    </row>
    <row r="288" spans="18:19" x14ac:dyDescent="0.2">
      <c r="R288" s="14"/>
      <c r="S288" s="14"/>
    </row>
    <row r="289" spans="18:19" x14ac:dyDescent="0.2">
      <c r="R289" s="14"/>
      <c r="S289" s="14"/>
    </row>
    <row r="290" spans="18:19" x14ac:dyDescent="0.2">
      <c r="R290" s="14"/>
      <c r="S290" s="14"/>
    </row>
    <row r="291" spans="18:19" x14ac:dyDescent="0.2">
      <c r="R291" s="14"/>
      <c r="S291" s="14"/>
    </row>
    <row r="292" spans="18:19" x14ac:dyDescent="0.2">
      <c r="R292" s="14"/>
      <c r="S292" s="14"/>
    </row>
    <row r="293" spans="18:19" x14ac:dyDescent="0.2">
      <c r="R293" s="14"/>
      <c r="S293" s="14"/>
    </row>
    <row r="294" spans="18:19" x14ac:dyDescent="0.2">
      <c r="R294" s="14"/>
      <c r="S294" s="14"/>
    </row>
    <row r="295" spans="18:19" x14ac:dyDescent="0.2">
      <c r="R295" s="14"/>
      <c r="S295" s="14"/>
    </row>
    <row r="296" spans="18:19" x14ac:dyDescent="0.2">
      <c r="R296" s="14"/>
      <c r="S296" s="14"/>
    </row>
    <row r="297" spans="18:19" x14ac:dyDescent="0.2">
      <c r="R297" s="14"/>
      <c r="S297" s="14"/>
    </row>
    <row r="298" spans="18:19" x14ac:dyDescent="0.2">
      <c r="R298" s="14"/>
      <c r="S298" s="14"/>
    </row>
    <row r="299" spans="18:19" x14ac:dyDescent="0.2">
      <c r="R299" s="14"/>
      <c r="S299" s="14"/>
    </row>
    <row r="300" spans="18:19" x14ac:dyDescent="0.2">
      <c r="R300" s="14"/>
      <c r="S300" s="14"/>
    </row>
    <row r="301" spans="18:19" x14ac:dyDescent="0.2">
      <c r="R301" s="14"/>
      <c r="S301" s="14"/>
    </row>
    <row r="302" spans="18:19" x14ac:dyDescent="0.2">
      <c r="R302" s="14"/>
      <c r="S302" s="14"/>
    </row>
    <row r="303" spans="18:19" x14ac:dyDescent="0.2">
      <c r="R303" s="14"/>
      <c r="S303" s="14"/>
    </row>
    <row r="304" spans="18:19" x14ac:dyDescent="0.2">
      <c r="R304" s="14"/>
      <c r="S304" s="14"/>
    </row>
    <row r="305" spans="18:19" x14ac:dyDescent="0.2">
      <c r="R305" s="14"/>
      <c r="S305" s="14"/>
    </row>
    <row r="306" spans="18:19" x14ac:dyDescent="0.2">
      <c r="R306" s="14"/>
      <c r="S306" s="14"/>
    </row>
    <row r="307" spans="18:19" x14ac:dyDescent="0.2">
      <c r="R307" s="14"/>
      <c r="S307" s="14"/>
    </row>
    <row r="308" spans="18:19" x14ac:dyDescent="0.2">
      <c r="R308" s="14"/>
      <c r="S308" s="14"/>
    </row>
    <row r="309" spans="18:19" x14ac:dyDescent="0.2">
      <c r="R309" s="14"/>
      <c r="S309" s="14"/>
    </row>
    <row r="310" spans="18:19" x14ac:dyDescent="0.2">
      <c r="R310" s="14"/>
      <c r="S310" s="14"/>
    </row>
    <row r="311" spans="18:19" x14ac:dyDescent="0.2">
      <c r="R311" s="14"/>
      <c r="S311" s="14"/>
    </row>
    <row r="312" spans="18:19" x14ac:dyDescent="0.2">
      <c r="R312" s="14"/>
      <c r="S312" s="14"/>
    </row>
    <row r="313" spans="18:19" x14ac:dyDescent="0.2">
      <c r="R313" s="14"/>
      <c r="S313" s="14"/>
    </row>
    <row r="314" spans="18:19" x14ac:dyDescent="0.2">
      <c r="R314" s="14"/>
      <c r="S314" s="14"/>
    </row>
    <row r="315" spans="18:19" x14ac:dyDescent="0.2">
      <c r="R315" s="14"/>
      <c r="S315" s="14"/>
    </row>
    <row r="316" spans="18:19" x14ac:dyDescent="0.2">
      <c r="R316" s="14"/>
      <c r="S316" s="14"/>
    </row>
    <row r="317" spans="18:19" x14ac:dyDescent="0.2">
      <c r="R317" s="14"/>
      <c r="S317" s="14"/>
    </row>
    <row r="318" spans="18:19" x14ac:dyDescent="0.2">
      <c r="R318" s="14"/>
      <c r="S318" s="14"/>
    </row>
    <row r="319" spans="18:19" x14ac:dyDescent="0.2">
      <c r="R319" s="14"/>
      <c r="S319" s="14"/>
    </row>
    <row r="320" spans="18:19" x14ac:dyDescent="0.2">
      <c r="R320" s="14"/>
      <c r="S320" s="14"/>
    </row>
    <row r="321" spans="18:19" x14ac:dyDescent="0.2">
      <c r="R321" s="14"/>
      <c r="S321" s="14"/>
    </row>
    <row r="322" spans="18:19" x14ac:dyDescent="0.2">
      <c r="R322" s="14"/>
      <c r="S322" s="14"/>
    </row>
    <row r="323" spans="18:19" x14ac:dyDescent="0.2">
      <c r="R323" s="14"/>
      <c r="S323" s="14"/>
    </row>
    <row r="324" spans="18:19" x14ac:dyDescent="0.2">
      <c r="R324" s="14"/>
      <c r="S324" s="14"/>
    </row>
    <row r="325" spans="18:19" x14ac:dyDescent="0.2">
      <c r="R325" s="14"/>
      <c r="S325" s="14"/>
    </row>
    <row r="326" spans="18:19" x14ac:dyDescent="0.2">
      <c r="R326" s="14"/>
      <c r="S326" s="14"/>
    </row>
    <row r="327" spans="18:19" x14ac:dyDescent="0.2">
      <c r="R327" s="14"/>
      <c r="S327" s="14"/>
    </row>
    <row r="328" spans="18:19" x14ac:dyDescent="0.2">
      <c r="R328" s="14"/>
      <c r="S328" s="14"/>
    </row>
    <row r="329" spans="18:19" x14ac:dyDescent="0.2">
      <c r="R329" s="14"/>
      <c r="S329" s="14"/>
    </row>
    <row r="330" spans="18:19" x14ac:dyDescent="0.2">
      <c r="R330" s="14"/>
      <c r="S330" s="14"/>
    </row>
    <row r="331" spans="18:19" x14ac:dyDescent="0.2">
      <c r="R331" s="14"/>
      <c r="S331" s="14"/>
    </row>
    <row r="332" spans="18:19" x14ac:dyDescent="0.2">
      <c r="R332" s="14"/>
      <c r="S332" s="14"/>
    </row>
    <row r="333" spans="18:19" x14ac:dyDescent="0.2">
      <c r="R333" s="14"/>
      <c r="S333" s="14"/>
    </row>
    <row r="334" spans="18:19" x14ac:dyDescent="0.2">
      <c r="R334" s="14"/>
      <c r="S334" s="14"/>
    </row>
    <row r="335" spans="18:19" x14ac:dyDescent="0.2">
      <c r="R335" s="14"/>
      <c r="S335" s="14"/>
    </row>
    <row r="336" spans="18:19" x14ac:dyDescent="0.2">
      <c r="R336" s="14"/>
      <c r="S336" s="14"/>
    </row>
    <row r="337" spans="18:19" x14ac:dyDescent="0.2">
      <c r="R337" s="14"/>
      <c r="S337" s="14"/>
    </row>
    <row r="338" spans="18:19" x14ac:dyDescent="0.2">
      <c r="R338" s="14"/>
      <c r="S338" s="14"/>
    </row>
    <row r="339" spans="18:19" x14ac:dyDescent="0.2">
      <c r="R339" s="14"/>
      <c r="S339" s="14"/>
    </row>
    <row r="340" spans="18:19" x14ac:dyDescent="0.2">
      <c r="R340" s="14"/>
      <c r="S340" s="14"/>
    </row>
    <row r="341" spans="18:19" x14ac:dyDescent="0.2">
      <c r="R341" s="14"/>
      <c r="S341" s="14"/>
    </row>
    <row r="342" spans="18:19" x14ac:dyDescent="0.2">
      <c r="R342" s="14"/>
      <c r="S342" s="14"/>
    </row>
    <row r="343" spans="18:19" x14ac:dyDescent="0.2">
      <c r="R343" s="14"/>
      <c r="S343" s="14"/>
    </row>
    <row r="344" spans="18:19" x14ac:dyDescent="0.2">
      <c r="R344" s="14"/>
      <c r="S344" s="14"/>
    </row>
    <row r="345" spans="18:19" x14ac:dyDescent="0.2">
      <c r="R345" s="14"/>
      <c r="S345" s="14"/>
    </row>
    <row r="346" spans="18:19" x14ac:dyDescent="0.2">
      <c r="R346" s="14"/>
      <c r="S346" s="14"/>
    </row>
    <row r="347" spans="18:19" x14ac:dyDescent="0.2">
      <c r="R347" s="14"/>
      <c r="S347" s="14"/>
    </row>
    <row r="348" spans="18:19" x14ac:dyDescent="0.2">
      <c r="R348" s="14"/>
      <c r="S348" s="14"/>
    </row>
    <row r="349" spans="18:19" x14ac:dyDescent="0.2">
      <c r="R349" s="14"/>
      <c r="S349" s="14"/>
    </row>
    <row r="350" spans="18:19" x14ac:dyDescent="0.2">
      <c r="R350" s="14"/>
      <c r="S350" s="14"/>
    </row>
    <row r="351" spans="18:19" x14ac:dyDescent="0.2">
      <c r="R351" s="14"/>
      <c r="S351" s="14"/>
    </row>
    <row r="352" spans="18:19" x14ac:dyDescent="0.2">
      <c r="R352" s="14"/>
      <c r="S352" s="14"/>
    </row>
    <row r="353" spans="18:19" x14ac:dyDescent="0.2">
      <c r="R353" s="14"/>
      <c r="S353" s="14"/>
    </row>
    <row r="354" spans="18:19" x14ac:dyDescent="0.2">
      <c r="R354" s="14"/>
      <c r="S354" s="14"/>
    </row>
    <row r="355" spans="18:19" x14ac:dyDescent="0.2">
      <c r="R355" s="14"/>
      <c r="S355" s="14"/>
    </row>
    <row r="356" spans="18:19" x14ac:dyDescent="0.2">
      <c r="R356" s="14"/>
      <c r="S356" s="14"/>
    </row>
    <row r="357" spans="18:19" x14ac:dyDescent="0.2">
      <c r="R357" s="14"/>
      <c r="S357" s="14"/>
    </row>
    <row r="358" spans="18:19" x14ac:dyDescent="0.2">
      <c r="R358" s="14"/>
      <c r="S358" s="14"/>
    </row>
    <row r="359" spans="18:19" x14ac:dyDescent="0.2">
      <c r="R359" s="14"/>
      <c r="S359" s="14"/>
    </row>
    <row r="360" spans="18:19" x14ac:dyDescent="0.2">
      <c r="R360" s="14"/>
      <c r="S360" s="14"/>
    </row>
    <row r="361" spans="18:19" x14ac:dyDescent="0.2">
      <c r="R361" s="14"/>
      <c r="S361" s="14"/>
    </row>
    <row r="362" spans="18:19" x14ac:dyDescent="0.2">
      <c r="R362" s="14"/>
      <c r="S362" s="14"/>
    </row>
    <row r="363" spans="18:19" x14ac:dyDescent="0.2">
      <c r="R363" s="14"/>
      <c r="S363" s="14"/>
    </row>
    <row r="364" spans="18:19" x14ac:dyDescent="0.2">
      <c r="R364" s="14"/>
      <c r="S364" s="14"/>
    </row>
    <row r="365" spans="18:19" x14ac:dyDescent="0.2">
      <c r="R365" s="14"/>
      <c r="S365" s="14"/>
    </row>
    <row r="366" spans="18:19" x14ac:dyDescent="0.2">
      <c r="R366" s="14"/>
      <c r="S366" s="14"/>
    </row>
    <row r="367" spans="18:19" x14ac:dyDescent="0.2">
      <c r="R367" s="14"/>
      <c r="S367" s="14"/>
    </row>
    <row r="368" spans="18:19" x14ac:dyDescent="0.2">
      <c r="R368" s="14"/>
      <c r="S368" s="14"/>
    </row>
    <row r="369" spans="18:19" x14ac:dyDescent="0.2">
      <c r="R369" s="14"/>
      <c r="S369" s="14"/>
    </row>
    <row r="370" spans="18:19" x14ac:dyDescent="0.2">
      <c r="R370" s="14"/>
      <c r="S370" s="14"/>
    </row>
    <row r="371" spans="18:19" x14ac:dyDescent="0.2">
      <c r="R371" s="14"/>
      <c r="S371" s="14"/>
    </row>
    <row r="372" spans="18:19" x14ac:dyDescent="0.2">
      <c r="R372" s="14"/>
      <c r="S372" s="14"/>
    </row>
    <row r="373" spans="18:19" x14ac:dyDescent="0.2">
      <c r="R373" s="14"/>
      <c r="S373" s="14"/>
    </row>
    <row r="374" spans="18:19" x14ac:dyDescent="0.2">
      <c r="R374" s="14"/>
      <c r="S374" s="14"/>
    </row>
    <row r="375" spans="18:19" x14ac:dyDescent="0.2">
      <c r="R375" s="14"/>
      <c r="S375" s="14"/>
    </row>
    <row r="376" spans="18:19" x14ac:dyDescent="0.2">
      <c r="R376" s="14"/>
      <c r="S376" s="14"/>
    </row>
    <row r="377" spans="18:19" x14ac:dyDescent="0.2">
      <c r="R377" s="14"/>
      <c r="S377" s="14"/>
    </row>
    <row r="378" spans="18:19" x14ac:dyDescent="0.2">
      <c r="R378" s="14"/>
      <c r="S378" s="14"/>
    </row>
    <row r="379" spans="18:19" x14ac:dyDescent="0.2">
      <c r="R379" s="14"/>
      <c r="S379" s="14"/>
    </row>
    <row r="380" spans="18:19" x14ac:dyDescent="0.2">
      <c r="R380" s="14"/>
      <c r="S380" s="14"/>
    </row>
    <row r="381" spans="18:19" x14ac:dyDescent="0.2">
      <c r="R381" s="14"/>
      <c r="S381" s="14"/>
    </row>
    <row r="382" spans="18:19" x14ac:dyDescent="0.2">
      <c r="R382" s="14"/>
      <c r="S382" s="14"/>
    </row>
    <row r="383" spans="18:19" x14ac:dyDescent="0.2">
      <c r="R383" s="14"/>
      <c r="S383" s="14"/>
    </row>
    <row r="384" spans="18:19" x14ac:dyDescent="0.2">
      <c r="R384" s="14"/>
      <c r="S384" s="14"/>
    </row>
    <row r="385" spans="18:19" x14ac:dyDescent="0.2">
      <c r="R385" s="14"/>
      <c r="S385" s="14"/>
    </row>
    <row r="386" spans="18:19" x14ac:dyDescent="0.2">
      <c r="R386" s="14"/>
      <c r="S386" s="14"/>
    </row>
    <row r="387" spans="18:19" x14ac:dyDescent="0.2">
      <c r="R387" s="14"/>
      <c r="S387" s="14"/>
    </row>
    <row r="388" spans="18:19" x14ac:dyDescent="0.2">
      <c r="R388" s="14"/>
      <c r="S388" s="14"/>
    </row>
    <row r="389" spans="18:19" x14ac:dyDescent="0.2">
      <c r="R389" s="14"/>
      <c r="S389" s="14"/>
    </row>
    <row r="390" spans="18:19" x14ac:dyDescent="0.2">
      <c r="R390" s="14"/>
      <c r="S390" s="14"/>
    </row>
    <row r="391" spans="18:19" x14ac:dyDescent="0.2">
      <c r="R391" s="14"/>
      <c r="S391" s="14"/>
    </row>
    <row r="392" spans="18:19" x14ac:dyDescent="0.2">
      <c r="R392" s="14"/>
      <c r="S392" s="14"/>
    </row>
    <row r="393" spans="18:19" x14ac:dyDescent="0.2">
      <c r="R393" s="14"/>
      <c r="S393" s="14"/>
    </row>
    <row r="394" spans="18:19" x14ac:dyDescent="0.2">
      <c r="R394" s="14"/>
      <c r="S394" s="14"/>
    </row>
    <row r="395" spans="18:19" x14ac:dyDescent="0.2">
      <c r="R395" s="14"/>
      <c r="S395" s="14"/>
    </row>
    <row r="396" spans="18:19" x14ac:dyDescent="0.2">
      <c r="R396" s="14"/>
      <c r="S396" s="14"/>
    </row>
    <row r="397" spans="18:19" x14ac:dyDescent="0.2">
      <c r="R397" s="14"/>
      <c r="S397" s="14"/>
    </row>
    <row r="398" spans="18:19" x14ac:dyDescent="0.2">
      <c r="R398" s="14"/>
      <c r="S398" s="14"/>
    </row>
    <row r="399" spans="18:19" x14ac:dyDescent="0.2">
      <c r="R399" s="14"/>
      <c r="S399" s="14"/>
    </row>
    <row r="400" spans="18:19" x14ac:dyDescent="0.2">
      <c r="R400" s="14"/>
      <c r="S400" s="14"/>
    </row>
    <row r="401" spans="18:19" x14ac:dyDescent="0.2">
      <c r="R401" s="14"/>
      <c r="S401" s="14"/>
    </row>
    <row r="402" spans="18:19" x14ac:dyDescent="0.2">
      <c r="R402" s="14"/>
      <c r="S402" s="14"/>
    </row>
    <row r="403" spans="18:19" x14ac:dyDescent="0.2">
      <c r="R403" s="14"/>
      <c r="S403" s="14"/>
    </row>
    <row r="404" spans="18:19" x14ac:dyDescent="0.2">
      <c r="R404" s="14"/>
      <c r="S404" s="14"/>
    </row>
    <row r="405" spans="18:19" x14ac:dyDescent="0.2">
      <c r="R405" s="14"/>
      <c r="S405" s="14"/>
    </row>
    <row r="406" spans="18:19" x14ac:dyDescent="0.2">
      <c r="R406" s="14"/>
      <c r="S406" s="14"/>
    </row>
    <row r="407" spans="18:19" x14ac:dyDescent="0.2">
      <c r="R407" s="14"/>
      <c r="S407" s="14"/>
    </row>
    <row r="408" spans="18:19" x14ac:dyDescent="0.2">
      <c r="R408" s="14"/>
      <c r="S408" s="14"/>
    </row>
    <row r="409" spans="18:19" x14ac:dyDescent="0.2">
      <c r="R409" s="14"/>
      <c r="S409" s="14"/>
    </row>
    <row r="410" spans="18:19" x14ac:dyDescent="0.2">
      <c r="R410" s="14"/>
      <c r="S410" s="14"/>
    </row>
    <row r="411" spans="18:19" x14ac:dyDescent="0.2">
      <c r="R411" s="14"/>
      <c r="S411" s="14"/>
    </row>
    <row r="412" spans="18:19" x14ac:dyDescent="0.2">
      <c r="R412" s="14"/>
      <c r="S412" s="14"/>
    </row>
    <row r="413" spans="18:19" x14ac:dyDescent="0.2">
      <c r="R413" s="14"/>
      <c r="S413" s="14"/>
    </row>
    <row r="414" spans="18:19" x14ac:dyDescent="0.2">
      <c r="R414" s="14"/>
      <c r="S414" s="14"/>
    </row>
    <row r="415" spans="18:19" x14ac:dyDescent="0.2">
      <c r="R415" s="14"/>
      <c r="S415" s="14"/>
    </row>
    <row r="416" spans="18:19" x14ac:dyDescent="0.2">
      <c r="R416" s="14"/>
      <c r="S416" s="14"/>
    </row>
    <row r="417" spans="18:19" x14ac:dyDescent="0.2">
      <c r="R417" s="14"/>
      <c r="S417" s="14"/>
    </row>
    <row r="418" spans="18:19" x14ac:dyDescent="0.2">
      <c r="R418" s="14"/>
      <c r="S418" s="14"/>
    </row>
    <row r="419" spans="18:19" x14ac:dyDescent="0.2">
      <c r="R419" s="14"/>
      <c r="S419" s="14"/>
    </row>
    <row r="420" spans="18:19" x14ac:dyDescent="0.2">
      <c r="R420" s="14"/>
      <c r="S420" s="14"/>
    </row>
    <row r="421" spans="18:19" x14ac:dyDescent="0.2">
      <c r="R421" s="14"/>
      <c r="S421" s="14"/>
    </row>
    <row r="422" spans="18:19" x14ac:dyDescent="0.2">
      <c r="R422" s="14"/>
      <c r="S422" s="14"/>
    </row>
    <row r="423" spans="18:19" x14ac:dyDescent="0.2">
      <c r="R423" s="14"/>
      <c r="S423" s="14"/>
    </row>
    <row r="424" spans="18:19" x14ac:dyDescent="0.2">
      <c r="R424" s="14"/>
      <c r="S424" s="14"/>
    </row>
    <row r="425" spans="18:19" x14ac:dyDescent="0.2">
      <c r="R425" s="14"/>
      <c r="S425" s="14"/>
    </row>
    <row r="426" spans="18:19" x14ac:dyDescent="0.2">
      <c r="R426" s="14"/>
      <c r="S426" s="14"/>
    </row>
    <row r="427" spans="18:19" x14ac:dyDescent="0.2">
      <c r="R427" s="14"/>
      <c r="S427" s="14"/>
    </row>
    <row r="428" spans="18:19" x14ac:dyDescent="0.2">
      <c r="R428" s="14"/>
      <c r="S428" s="14"/>
    </row>
    <row r="429" spans="18:19" x14ac:dyDescent="0.2">
      <c r="R429" s="14"/>
      <c r="S429" s="14"/>
    </row>
    <row r="430" spans="18:19" x14ac:dyDescent="0.2">
      <c r="R430" s="14"/>
      <c r="S430" s="14"/>
    </row>
    <row r="431" spans="18:19" x14ac:dyDescent="0.2">
      <c r="R431" s="14"/>
      <c r="S431" s="14"/>
    </row>
    <row r="432" spans="18:19" x14ac:dyDescent="0.2">
      <c r="R432" s="14"/>
      <c r="S432" s="14"/>
    </row>
    <row r="433" spans="18:19" x14ac:dyDescent="0.2">
      <c r="R433" s="14"/>
      <c r="S433" s="14"/>
    </row>
    <row r="434" spans="18:19" x14ac:dyDescent="0.2">
      <c r="R434" s="14"/>
      <c r="S434" s="14"/>
    </row>
    <row r="435" spans="18:19" x14ac:dyDescent="0.2">
      <c r="R435" s="14"/>
      <c r="S435" s="14"/>
    </row>
    <row r="436" spans="18:19" x14ac:dyDescent="0.2">
      <c r="R436" s="14"/>
      <c r="S436" s="14"/>
    </row>
    <row r="437" spans="18:19" x14ac:dyDescent="0.2">
      <c r="R437" s="14"/>
      <c r="S437" s="14"/>
    </row>
    <row r="438" spans="18:19" x14ac:dyDescent="0.2">
      <c r="R438" s="14"/>
      <c r="S438" s="14"/>
    </row>
    <row r="439" spans="18:19" x14ac:dyDescent="0.2">
      <c r="R439" s="14"/>
      <c r="S439" s="14"/>
    </row>
    <row r="440" spans="18:19" x14ac:dyDescent="0.2">
      <c r="R440" s="14"/>
      <c r="S440" s="14"/>
    </row>
    <row r="441" spans="18:19" x14ac:dyDescent="0.2">
      <c r="R441" s="14"/>
      <c r="S441" s="14"/>
    </row>
    <row r="442" spans="18:19" x14ac:dyDescent="0.2">
      <c r="R442" s="14"/>
      <c r="S442" s="14"/>
    </row>
    <row r="443" spans="18:19" x14ac:dyDescent="0.2">
      <c r="R443" s="14"/>
      <c r="S443" s="14"/>
    </row>
    <row r="444" spans="18:19" x14ac:dyDescent="0.2">
      <c r="R444" s="14"/>
      <c r="S444" s="14"/>
    </row>
    <row r="445" spans="18:19" x14ac:dyDescent="0.2">
      <c r="R445" s="14"/>
      <c r="S445" s="14"/>
    </row>
    <row r="446" spans="18:19" x14ac:dyDescent="0.2">
      <c r="R446" s="14"/>
      <c r="S446" s="14"/>
    </row>
    <row r="447" spans="18:19" x14ac:dyDescent="0.2">
      <c r="R447" s="14"/>
      <c r="S447" s="14"/>
    </row>
    <row r="448" spans="18:19" x14ac:dyDescent="0.2">
      <c r="R448" s="14"/>
      <c r="S448" s="14"/>
    </row>
    <row r="449" spans="18:19" x14ac:dyDescent="0.2">
      <c r="R449" s="14"/>
      <c r="S449" s="14"/>
    </row>
    <row r="450" spans="18:19" x14ac:dyDescent="0.2">
      <c r="R450" s="14"/>
      <c r="S450" s="14"/>
    </row>
    <row r="451" spans="18:19" x14ac:dyDescent="0.2">
      <c r="R451" s="14"/>
      <c r="S451" s="14"/>
    </row>
    <row r="452" spans="18:19" x14ac:dyDescent="0.2">
      <c r="R452" s="14"/>
      <c r="S452" s="14"/>
    </row>
    <row r="453" spans="18:19" x14ac:dyDescent="0.2">
      <c r="R453" s="14"/>
      <c r="S453" s="14"/>
    </row>
    <row r="454" spans="18:19" x14ac:dyDescent="0.2">
      <c r="R454" s="14"/>
      <c r="S454" s="14"/>
    </row>
    <row r="455" spans="18:19" x14ac:dyDescent="0.2">
      <c r="R455" s="14"/>
      <c r="S455" s="14"/>
    </row>
    <row r="456" spans="18:19" x14ac:dyDescent="0.2">
      <c r="R456" s="14"/>
      <c r="S456" s="14"/>
    </row>
    <row r="457" spans="18:19" x14ac:dyDescent="0.2">
      <c r="R457" s="14"/>
      <c r="S457" s="14"/>
    </row>
    <row r="458" spans="18:19" x14ac:dyDescent="0.2">
      <c r="R458" s="14"/>
      <c r="S458" s="14"/>
    </row>
    <row r="459" spans="18:19" x14ac:dyDescent="0.2">
      <c r="R459" s="14"/>
      <c r="S459" s="14"/>
    </row>
    <row r="460" spans="18:19" x14ac:dyDescent="0.2">
      <c r="R460" s="14"/>
      <c r="S460" s="14"/>
    </row>
    <row r="461" spans="18:19" x14ac:dyDescent="0.2">
      <c r="R461" s="14"/>
      <c r="S461" s="14"/>
    </row>
    <row r="462" spans="18:19" x14ac:dyDescent="0.2">
      <c r="R462" s="14"/>
      <c r="S462" s="14"/>
    </row>
    <row r="463" spans="18:19" x14ac:dyDescent="0.2">
      <c r="R463" s="14"/>
      <c r="S463" s="14"/>
    </row>
    <row r="464" spans="18:19" x14ac:dyDescent="0.2">
      <c r="R464" s="14"/>
      <c r="S464" s="14"/>
    </row>
    <row r="465" spans="18:19" x14ac:dyDescent="0.2">
      <c r="R465" s="14"/>
      <c r="S465" s="14"/>
    </row>
    <row r="466" spans="18:19" x14ac:dyDescent="0.2">
      <c r="R466" s="14"/>
      <c r="S466" s="14"/>
    </row>
    <row r="467" spans="18:19" x14ac:dyDescent="0.2">
      <c r="R467" s="14"/>
      <c r="S467" s="14"/>
    </row>
    <row r="468" spans="18:19" x14ac:dyDescent="0.2">
      <c r="R468" s="14"/>
      <c r="S468" s="14"/>
    </row>
    <row r="469" spans="18:19" x14ac:dyDescent="0.2">
      <c r="R469" s="14"/>
      <c r="S469" s="14"/>
    </row>
    <row r="470" spans="18:19" x14ac:dyDescent="0.2">
      <c r="R470" s="14"/>
      <c r="S470" s="14"/>
    </row>
    <row r="471" spans="18:19" x14ac:dyDescent="0.2">
      <c r="R471" s="14"/>
      <c r="S471" s="14"/>
    </row>
    <row r="472" spans="18:19" x14ac:dyDescent="0.2">
      <c r="R472" s="14"/>
      <c r="S472" s="14"/>
    </row>
    <row r="473" spans="18:19" x14ac:dyDescent="0.2">
      <c r="R473" s="14"/>
      <c r="S473" s="14"/>
    </row>
    <row r="474" spans="18:19" x14ac:dyDescent="0.2">
      <c r="R474" s="14"/>
      <c r="S474" s="14"/>
    </row>
    <row r="475" spans="18:19" x14ac:dyDescent="0.2">
      <c r="R475" s="14"/>
      <c r="S475" s="14"/>
    </row>
    <row r="476" spans="18:19" x14ac:dyDescent="0.2">
      <c r="R476" s="14"/>
      <c r="S476" s="14"/>
    </row>
    <row r="477" spans="18:19" x14ac:dyDescent="0.2">
      <c r="R477" s="14"/>
      <c r="S477" s="14"/>
    </row>
    <row r="478" spans="18:19" x14ac:dyDescent="0.2">
      <c r="R478" s="14"/>
      <c r="S478" s="14"/>
    </row>
    <row r="479" spans="18:19" x14ac:dyDescent="0.2">
      <c r="R479" s="14"/>
      <c r="S479" s="14"/>
    </row>
    <row r="480" spans="18:19" x14ac:dyDescent="0.2">
      <c r="R480" s="14"/>
      <c r="S480" s="14"/>
    </row>
    <row r="481" spans="18:19" x14ac:dyDescent="0.2">
      <c r="R481" s="14"/>
      <c r="S481" s="14"/>
    </row>
    <row r="482" spans="18:19" x14ac:dyDescent="0.2">
      <c r="R482" s="14"/>
      <c r="S482" s="14"/>
    </row>
    <row r="483" spans="18:19" x14ac:dyDescent="0.2">
      <c r="R483" s="14"/>
      <c r="S483" s="14"/>
    </row>
    <row r="484" spans="18:19" x14ac:dyDescent="0.2">
      <c r="R484" s="14"/>
      <c r="S484" s="14"/>
    </row>
    <row r="485" spans="18:19" x14ac:dyDescent="0.2">
      <c r="R485" s="14"/>
      <c r="S485" s="14"/>
    </row>
    <row r="486" spans="18:19" x14ac:dyDescent="0.2">
      <c r="R486" s="14"/>
      <c r="S486" s="14"/>
    </row>
    <row r="487" spans="18:19" x14ac:dyDescent="0.2">
      <c r="R487" s="14"/>
      <c r="S487" s="14"/>
    </row>
    <row r="488" spans="18:19" x14ac:dyDescent="0.2">
      <c r="R488" s="14"/>
      <c r="S488" s="14"/>
    </row>
    <row r="489" spans="18:19" x14ac:dyDescent="0.2">
      <c r="R489" s="14"/>
      <c r="S489" s="14"/>
    </row>
    <row r="490" spans="18:19" x14ac:dyDescent="0.2">
      <c r="R490" s="14"/>
      <c r="S490" s="14"/>
    </row>
    <row r="491" spans="18:19" x14ac:dyDescent="0.2">
      <c r="R491" s="14"/>
      <c r="S491" s="14"/>
    </row>
    <row r="492" spans="18:19" x14ac:dyDescent="0.2">
      <c r="R492" s="14"/>
      <c r="S492" s="14"/>
    </row>
    <row r="493" spans="18:19" x14ac:dyDescent="0.2">
      <c r="R493" s="14"/>
      <c r="S493" s="14"/>
    </row>
    <row r="494" spans="18:19" x14ac:dyDescent="0.2">
      <c r="R494" s="14"/>
      <c r="S494" s="14"/>
    </row>
    <row r="495" spans="18:19" x14ac:dyDescent="0.2">
      <c r="R495" s="14"/>
      <c r="S495" s="14"/>
    </row>
    <row r="496" spans="18:19" x14ac:dyDescent="0.2">
      <c r="R496" s="14"/>
      <c r="S496" s="14"/>
    </row>
    <row r="497" spans="18:19" x14ac:dyDescent="0.2">
      <c r="R497" s="14"/>
      <c r="S497" s="14"/>
    </row>
    <row r="498" spans="18:19" x14ac:dyDescent="0.2">
      <c r="R498" s="14"/>
      <c r="S498" s="14"/>
    </row>
    <row r="499" spans="18:19" x14ac:dyDescent="0.2">
      <c r="R499" s="14"/>
      <c r="S499" s="14"/>
    </row>
    <row r="500" spans="18:19" x14ac:dyDescent="0.2">
      <c r="R500" s="14"/>
      <c r="S500" s="14"/>
    </row>
    <row r="501" spans="18:19" x14ac:dyDescent="0.2">
      <c r="R501" s="14"/>
      <c r="S501" s="14"/>
    </row>
    <row r="502" spans="18:19" x14ac:dyDescent="0.2">
      <c r="R502" s="14"/>
      <c r="S502" s="14"/>
    </row>
    <row r="503" spans="18:19" x14ac:dyDescent="0.2">
      <c r="R503" s="14"/>
      <c r="S503" s="14"/>
    </row>
    <row r="504" spans="18:19" x14ac:dyDescent="0.2">
      <c r="R504" s="14"/>
      <c r="S504" s="14"/>
    </row>
    <row r="505" spans="18:19" x14ac:dyDescent="0.2">
      <c r="R505" s="14"/>
      <c r="S505" s="14"/>
    </row>
    <row r="506" spans="18:19" x14ac:dyDescent="0.2">
      <c r="R506" s="14"/>
      <c r="S506" s="14"/>
    </row>
    <row r="507" spans="18:19" x14ac:dyDescent="0.2">
      <c r="R507" s="14"/>
      <c r="S507" s="14"/>
    </row>
    <row r="508" spans="18:19" x14ac:dyDescent="0.2">
      <c r="R508" s="14"/>
      <c r="S508" s="14"/>
    </row>
    <row r="509" spans="18:19" x14ac:dyDescent="0.2">
      <c r="R509" s="14"/>
      <c r="S509" s="14"/>
    </row>
    <row r="510" spans="18:19" x14ac:dyDescent="0.2">
      <c r="R510" s="14"/>
      <c r="S510" s="14"/>
    </row>
    <row r="511" spans="18:19" x14ac:dyDescent="0.2">
      <c r="R511" s="14"/>
      <c r="S511" s="14"/>
    </row>
    <row r="512" spans="18:19" x14ac:dyDescent="0.2">
      <c r="R512" s="14"/>
      <c r="S512" s="14"/>
    </row>
    <row r="513" spans="18:19" x14ac:dyDescent="0.2">
      <c r="R513" s="14"/>
      <c r="S513" s="14"/>
    </row>
    <row r="514" spans="18:19" x14ac:dyDescent="0.2">
      <c r="R514" s="14"/>
      <c r="S514" s="14"/>
    </row>
    <row r="515" spans="18:19" x14ac:dyDescent="0.2">
      <c r="R515" s="14"/>
      <c r="S515" s="14"/>
    </row>
    <row r="516" spans="18:19" x14ac:dyDescent="0.2">
      <c r="R516" s="14"/>
      <c r="S516" s="14"/>
    </row>
    <row r="517" spans="18:19" x14ac:dyDescent="0.2">
      <c r="R517" s="14"/>
      <c r="S517" s="14"/>
    </row>
    <row r="518" spans="18:19" x14ac:dyDescent="0.2">
      <c r="R518" s="14"/>
      <c r="S518" s="14"/>
    </row>
    <row r="519" spans="18:19" x14ac:dyDescent="0.2">
      <c r="R519" s="14"/>
      <c r="S519" s="14"/>
    </row>
    <row r="520" spans="18:19" x14ac:dyDescent="0.2">
      <c r="R520" s="14"/>
      <c r="S520" s="14"/>
    </row>
    <row r="521" spans="18:19" x14ac:dyDescent="0.2">
      <c r="R521" s="14"/>
      <c r="S521" s="14"/>
    </row>
    <row r="522" spans="18:19" x14ac:dyDescent="0.2">
      <c r="R522" s="14"/>
      <c r="S522" s="14"/>
    </row>
    <row r="523" spans="18:19" x14ac:dyDescent="0.2">
      <c r="R523" s="14"/>
      <c r="S523" s="14"/>
    </row>
    <row r="524" spans="18:19" x14ac:dyDescent="0.2">
      <c r="R524" s="14"/>
      <c r="S524" s="14"/>
    </row>
    <row r="525" spans="18:19" x14ac:dyDescent="0.2">
      <c r="R525" s="14"/>
      <c r="S525" s="14"/>
    </row>
    <row r="526" spans="18:19" x14ac:dyDescent="0.2">
      <c r="R526" s="14"/>
      <c r="S526" s="14"/>
    </row>
    <row r="527" spans="18:19" x14ac:dyDescent="0.2">
      <c r="R527" s="14"/>
      <c r="S527" s="14"/>
    </row>
    <row r="528" spans="18:19" x14ac:dyDescent="0.2">
      <c r="R528" s="14"/>
      <c r="S528" s="14"/>
    </row>
    <row r="529" spans="18:19" x14ac:dyDescent="0.2">
      <c r="R529" s="14"/>
      <c r="S529" s="14"/>
    </row>
    <row r="530" spans="18:19" x14ac:dyDescent="0.2">
      <c r="R530" s="14"/>
      <c r="S530" s="14"/>
    </row>
    <row r="531" spans="18:19" x14ac:dyDescent="0.2">
      <c r="R531" s="14"/>
      <c r="S531" s="14"/>
    </row>
    <row r="532" spans="18:19" x14ac:dyDescent="0.2">
      <c r="R532" s="14"/>
      <c r="S532" s="14"/>
    </row>
    <row r="533" spans="18:19" x14ac:dyDescent="0.2">
      <c r="R533" s="14"/>
      <c r="S533" s="14"/>
    </row>
    <row r="534" spans="18:19" x14ac:dyDescent="0.2">
      <c r="R534" s="14"/>
      <c r="S534" s="14"/>
    </row>
    <row r="535" spans="18:19" x14ac:dyDescent="0.2">
      <c r="R535" s="14"/>
      <c r="S535" s="14"/>
    </row>
    <row r="536" spans="18:19" x14ac:dyDescent="0.2">
      <c r="R536" s="14"/>
      <c r="S536" s="14"/>
    </row>
    <row r="537" spans="18:19" x14ac:dyDescent="0.2">
      <c r="R537" s="14"/>
      <c r="S537" s="14"/>
    </row>
    <row r="538" spans="18:19" x14ac:dyDescent="0.2">
      <c r="R538" s="14"/>
      <c r="S538" s="14"/>
    </row>
    <row r="539" spans="18:19" x14ac:dyDescent="0.2">
      <c r="R539" s="14"/>
      <c r="S539" s="14"/>
    </row>
    <row r="540" spans="18:19" x14ac:dyDescent="0.2">
      <c r="R540" s="14"/>
      <c r="S540" s="14"/>
    </row>
    <row r="541" spans="18:19" x14ac:dyDescent="0.2">
      <c r="R541" s="14"/>
      <c r="S541" s="14"/>
    </row>
    <row r="542" spans="18:19" x14ac:dyDescent="0.2">
      <c r="R542" s="14"/>
      <c r="S542" s="14"/>
    </row>
    <row r="543" spans="18:19" x14ac:dyDescent="0.2">
      <c r="R543" s="14"/>
      <c r="S543" s="14"/>
    </row>
    <row r="544" spans="18:19" x14ac:dyDescent="0.2">
      <c r="R544" s="14"/>
      <c r="S544" s="14"/>
    </row>
    <row r="545" spans="18:19" x14ac:dyDescent="0.2">
      <c r="R545" s="14"/>
      <c r="S545" s="14"/>
    </row>
    <row r="546" spans="18:19" x14ac:dyDescent="0.2">
      <c r="R546" s="14"/>
      <c r="S546" s="14"/>
    </row>
    <row r="547" spans="18:19" x14ac:dyDescent="0.2">
      <c r="R547" s="14"/>
      <c r="S547" s="14"/>
    </row>
    <row r="548" spans="18:19" x14ac:dyDescent="0.2">
      <c r="R548" s="14"/>
      <c r="S548" s="14"/>
    </row>
    <row r="549" spans="18:19" x14ac:dyDescent="0.2">
      <c r="R549" s="14"/>
      <c r="S549" s="14"/>
    </row>
    <row r="550" spans="18:19" x14ac:dyDescent="0.2">
      <c r="R550" s="14"/>
      <c r="S550" s="14"/>
    </row>
    <row r="551" spans="18:19" x14ac:dyDescent="0.2">
      <c r="R551" s="14"/>
      <c r="S551" s="14"/>
    </row>
    <row r="552" spans="18:19" x14ac:dyDescent="0.2">
      <c r="R552" s="14"/>
      <c r="S552" s="14"/>
    </row>
    <row r="553" spans="18:19" x14ac:dyDescent="0.2">
      <c r="R553" s="14"/>
      <c r="S553" s="14"/>
    </row>
    <row r="554" spans="18:19" x14ac:dyDescent="0.2">
      <c r="R554" s="14"/>
      <c r="S554" s="14"/>
    </row>
    <row r="555" spans="18:19" x14ac:dyDescent="0.2">
      <c r="R555" s="14"/>
      <c r="S555" s="14"/>
    </row>
    <row r="556" spans="18:19" x14ac:dyDescent="0.2">
      <c r="R556" s="14"/>
      <c r="S556" s="14"/>
    </row>
    <row r="557" spans="18:19" x14ac:dyDescent="0.2">
      <c r="R557" s="14"/>
      <c r="S557" s="14"/>
    </row>
    <row r="558" spans="18:19" x14ac:dyDescent="0.2">
      <c r="R558" s="14"/>
      <c r="S558" s="14"/>
    </row>
    <row r="559" spans="18:19" x14ac:dyDescent="0.2">
      <c r="R559" s="14"/>
      <c r="S559" s="14"/>
    </row>
    <row r="560" spans="18:19" x14ac:dyDescent="0.2">
      <c r="R560" s="14"/>
      <c r="S560" s="14"/>
    </row>
    <row r="561" spans="18:19" x14ac:dyDescent="0.2">
      <c r="R561" s="14"/>
      <c r="S561" s="14"/>
    </row>
    <row r="562" spans="18:19" x14ac:dyDescent="0.2">
      <c r="R562" s="14"/>
      <c r="S562" s="14"/>
    </row>
    <row r="563" spans="18:19" x14ac:dyDescent="0.2">
      <c r="R563" s="14"/>
      <c r="S563" s="14"/>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C24" sqref="C24"/>
    </sheetView>
  </sheetViews>
  <sheetFormatPr defaultRowHeight="14.25" x14ac:dyDescent="0.2"/>
  <cols>
    <col min="1" max="1" width="15" customWidth="1"/>
    <col min="2" max="2" width="20" customWidth="1"/>
    <col min="4" max="4" width="13.875" customWidth="1"/>
    <col min="5" max="5" width="11.125" customWidth="1"/>
    <col min="12" max="12" width="13.875" customWidth="1"/>
    <col min="15" max="15" width="14.25" customWidth="1"/>
    <col min="16" max="16" width="12.375" customWidth="1"/>
    <col min="17" max="17" width="10.375" customWidth="1"/>
    <col min="18" max="18" width="10" bestFit="1" customWidth="1"/>
    <col min="19" max="19" width="10.125" bestFit="1" customWidth="1"/>
  </cols>
  <sheetData>
    <row r="1" spans="1:19" ht="15" customHeight="1" thickBot="1" x14ac:dyDescent="0.25">
      <c r="A1" s="51" t="s">
        <v>0</v>
      </c>
      <c r="B1" s="52"/>
      <c r="C1" s="52"/>
      <c r="D1" s="52"/>
      <c r="E1" s="52"/>
      <c r="F1" s="52"/>
      <c r="G1" s="52"/>
      <c r="H1" s="52"/>
      <c r="I1" s="52"/>
      <c r="J1" s="52"/>
      <c r="K1" s="52"/>
      <c r="L1" s="52"/>
      <c r="M1" s="52"/>
      <c r="N1" s="52"/>
      <c r="O1" s="52"/>
      <c r="P1" s="52"/>
      <c r="Q1" s="197"/>
      <c r="R1" s="195"/>
      <c r="S1" s="196"/>
    </row>
    <row r="2" spans="1:19" ht="15.75"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1571</v>
      </c>
      <c r="B8" s="206"/>
      <c r="C8" s="206"/>
      <c r="D8" s="206"/>
      <c r="E8" s="206"/>
      <c r="F8" s="206"/>
      <c r="G8" s="206"/>
      <c r="H8" s="206"/>
      <c r="I8" s="206"/>
      <c r="J8" s="206"/>
      <c r="K8" s="206"/>
      <c r="L8" s="206"/>
      <c r="M8" s="206"/>
      <c r="N8" s="206"/>
      <c r="O8" s="206"/>
      <c r="P8" s="206"/>
      <c r="Q8" s="206"/>
      <c r="R8" s="206"/>
      <c r="S8" s="206"/>
    </row>
    <row r="9" spans="1:19" x14ac:dyDescent="0.2">
      <c r="A9" s="210" t="s">
        <v>1781</v>
      </c>
      <c r="B9" s="138" t="s">
        <v>1567</v>
      </c>
      <c r="C9" s="69" t="s">
        <v>1570</v>
      </c>
      <c r="D9" s="20"/>
      <c r="E9" s="20"/>
      <c r="F9" s="20"/>
      <c r="G9" s="20">
        <v>8</v>
      </c>
      <c r="H9" s="20"/>
      <c r="I9" s="20"/>
      <c r="J9" s="20"/>
      <c r="K9" s="20"/>
      <c r="L9" s="20"/>
      <c r="M9" s="20"/>
      <c r="N9" s="20"/>
      <c r="O9" s="20">
        <v>8</v>
      </c>
      <c r="P9" s="20" t="s">
        <v>108</v>
      </c>
      <c r="Q9" s="20" t="s">
        <v>1241</v>
      </c>
      <c r="R9" s="176">
        <v>2800</v>
      </c>
      <c r="S9" s="130">
        <f>O9*R9</f>
        <v>22400</v>
      </c>
    </row>
    <row r="10" spans="1:19" ht="25.5" x14ac:dyDescent="0.2">
      <c r="A10" s="210" t="s">
        <v>1782</v>
      </c>
      <c r="B10" s="182" t="s">
        <v>1568</v>
      </c>
      <c r="C10" s="69" t="s">
        <v>1570</v>
      </c>
      <c r="D10" s="20"/>
      <c r="E10" s="20"/>
      <c r="F10" s="20"/>
      <c r="G10" s="20">
        <v>2</v>
      </c>
      <c r="H10" s="20"/>
      <c r="I10" s="20"/>
      <c r="J10" s="20"/>
      <c r="K10" s="20"/>
      <c r="L10" s="20"/>
      <c r="M10" s="20"/>
      <c r="N10" s="20"/>
      <c r="O10" s="20">
        <v>2</v>
      </c>
      <c r="P10" s="20" t="s">
        <v>523</v>
      </c>
      <c r="Q10" s="20" t="s">
        <v>1241</v>
      </c>
      <c r="R10" s="177">
        <v>4900</v>
      </c>
      <c r="S10" s="130">
        <f>O10*R10</f>
        <v>9800</v>
      </c>
    </row>
    <row r="11" spans="1:19" ht="38.25" x14ac:dyDescent="0.2">
      <c r="A11" s="210" t="s">
        <v>1783</v>
      </c>
      <c r="B11" s="183" t="s">
        <v>1569</v>
      </c>
      <c r="C11" s="69" t="s">
        <v>1570</v>
      </c>
      <c r="D11" s="20"/>
      <c r="E11" s="20"/>
      <c r="F11" s="20"/>
      <c r="G11" s="20">
        <v>4</v>
      </c>
      <c r="H11" s="20"/>
      <c r="I11" s="20"/>
      <c r="J11" s="20"/>
      <c r="K11" s="20"/>
      <c r="L11" s="20"/>
      <c r="M11" s="20"/>
      <c r="N11" s="20"/>
      <c r="O11" s="20">
        <v>4</v>
      </c>
      <c r="P11" s="20" t="s">
        <v>522</v>
      </c>
      <c r="Q11" s="20" t="s">
        <v>1241</v>
      </c>
      <c r="R11" s="177">
        <v>17606</v>
      </c>
      <c r="S11" s="130">
        <f>O11*R11</f>
        <v>70424</v>
      </c>
    </row>
  </sheetData>
  <mergeCells count="5">
    <mergeCell ref="Q1:Q5"/>
    <mergeCell ref="R1:R5"/>
    <mergeCell ref="S1:S5"/>
    <mergeCell ref="A6:S6"/>
    <mergeCell ref="A8:S8"/>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workbookViewId="0">
      <selection activeCell="E14" sqref="E14"/>
    </sheetView>
  </sheetViews>
  <sheetFormatPr defaultRowHeight="15" customHeight="1" x14ac:dyDescent="0.25"/>
  <cols>
    <col min="1" max="1" width="24.5" style="15" customWidth="1"/>
    <col min="2" max="2" width="46.5" style="1" customWidth="1"/>
    <col min="3" max="3" width="7.5" style="1" customWidth="1"/>
    <col min="4" max="4" width="7.375" style="1" customWidth="1"/>
    <col min="5" max="5" width="11.375" style="1" customWidth="1"/>
    <col min="6" max="6" width="12.125" style="1" customWidth="1"/>
    <col min="7" max="11" width="9" style="1"/>
    <col min="12" max="12" width="12.625" style="1" customWidth="1"/>
    <col min="13" max="14" width="9" style="1"/>
    <col min="15" max="15" width="10.75" style="1" customWidth="1"/>
    <col min="16" max="16" width="12.375" style="1" customWidth="1"/>
    <col min="17" max="17" width="14.5" style="1" customWidth="1"/>
    <col min="18" max="18" width="9.5" style="16" bestFit="1" customWidth="1"/>
    <col min="19" max="19" width="16" style="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1636</v>
      </c>
      <c r="B6" s="193"/>
      <c r="C6" s="193"/>
      <c r="D6" s="193"/>
      <c r="E6" s="193"/>
      <c r="F6" s="193"/>
      <c r="G6" s="193"/>
      <c r="H6" s="193"/>
      <c r="I6" s="193"/>
      <c r="J6" s="193"/>
      <c r="K6" s="193"/>
      <c r="L6" s="193"/>
      <c r="M6" s="193"/>
      <c r="N6" s="193"/>
      <c r="O6" s="193"/>
      <c r="P6" s="193"/>
      <c r="Q6" s="193"/>
      <c r="R6" s="193"/>
      <c r="S6" s="194"/>
    </row>
    <row r="7" spans="1:19" ht="42" customHeight="1" x14ac:dyDescent="0.2">
      <c r="A7" s="62" t="s">
        <v>1</v>
      </c>
      <c r="B7" s="62" t="s">
        <v>2</v>
      </c>
      <c r="C7" s="62" t="s">
        <v>3</v>
      </c>
      <c r="D7" s="62" t="s">
        <v>4</v>
      </c>
      <c r="E7" s="62" t="s">
        <v>5</v>
      </c>
      <c r="F7" s="62" t="s">
        <v>9</v>
      </c>
      <c r="G7" s="62" t="s">
        <v>102</v>
      </c>
      <c r="H7" s="62" t="s">
        <v>6</v>
      </c>
      <c r="I7" s="62" t="s">
        <v>526</v>
      </c>
      <c r="J7" s="62" t="s">
        <v>10</v>
      </c>
      <c r="K7" s="61" t="s">
        <v>486</v>
      </c>
      <c r="L7" s="61" t="s">
        <v>467</v>
      </c>
      <c r="M7" s="62" t="s">
        <v>7</v>
      </c>
      <c r="N7" s="61" t="s">
        <v>469</v>
      </c>
      <c r="O7" s="62" t="s">
        <v>8</v>
      </c>
      <c r="P7" s="61" t="s">
        <v>468</v>
      </c>
      <c r="Q7" s="61" t="s">
        <v>478</v>
      </c>
      <c r="R7" s="61" t="s">
        <v>476</v>
      </c>
      <c r="S7" s="61" t="s">
        <v>477</v>
      </c>
    </row>
    <row r="8" spans="1:19" ht="15" customHeight="1" x14ac:dyDescent="0.2">
      <c r="A8" s="199" t="s">
        <v>1635</v>
      </c>
      <c r="B8" s="200"/>
      <c r="C8" s="200"/>
      <c r="D8" s="200"/>
      <c r="E8" s="200"/>
      <c r="F8" s="200"/>
      <c r="G8" s="200"/>
      <c r="H8" s="200"/>
      <c r="I8" s="200"/>
      <c r="J8" s="200"/>
      <c r="K8" s="201"/>
      <c r="L8" s="200"/>
      <c r="M8" s="200"/>
      <c r="N8" s="200"/>
      <c r="O8" s="200"/>
      <c r="P8" s="200"/>
      <c r="Q8" s="200"/>
      <c r="R8" s="200"/>
      <c r="S8" s="200"/>
    </row>
    <row r="9" spans="1:19" ht="15" customHeight="1" x14ac:dyDescent="0.2">
      <c r="A9" s="185" t="s">
        <v>1637</v>
      </c>
      <c r="B9" s="103" t="s">
        <v>1252</v>
      </c>
      <c r="C9" s="20" t="s">
        <v>98</v>
      </c>
      <c r="D9" s="20">
        <v>5000</v>
      </c>
      <c r="E9" s="20"/>
      <c r="F9" s="20"/>
      <c r="G9" s="20"/>
      <c r="H9" s="20"/>
      <c r="I9" s="20"/>
      <c r="J9" s="20"/>
      <c r="K9" s="20"/>
      <c r="L9" s="20"/>
      <c r="M9" s="20">
        <v>1500</v>
      </c>
      <c r="N9" s="20"/>
      <c r="O9" s="20">
        <f t="shared" ref="O9:O39" si="0">SUM(A9:M9)</f>
        <v>6500</v>
      </c>
      <c r="P9" s="20" t="s">
        <v>1250</v>
      </c>
      <c r="Q9" s="20" t="s">
        <v>1241</v>
      </c>
      <c r="R9" s="34">
        <v>5.99</v>
      </c>
      <c r="S9" s="34">
        <f>O9*R9</f>
        <v>38935</v>
      </c>
    </row>
    <row r="10" spans="1:19" ht="15" customHeight="1" x14ac:dyDescent="0.2">
      <c r="A10" s="185" t="s">
        <v>1637</v>
      </c>
      <c r="B10" s="93" t="s">
        <v>1315</v>
      </c>
      <c r="C10" s="20" t="s">
        <v>98</v>
      </c>
      <c r="D10" s="20">
        <v>1000</v>
      </c>
      <c r="E10" s="20"/>
      <c r="F10" s="20"/>
      <c r="G10" s="20"/>
      <c r="H10" s="20"/>
      <c r="I10" s="20"/>
      <c r="J10" s="20"/>
      <c r="K10" s="20"/>
      <c r="L10" s="20"/>
      <c r="M10" s="20">
        <v>500</v>
      </c>
      <c r="N10" s="20"/>
      <c r="O10" s="20">
        <f t="shared" si="0"/>
        <v>1500</v>
      </c>
      <c r="P10" s="20" t="s">
        <v>1250</v>
      </c>
      <c r="Q10" s="20" t="s">
        <v>1241</v>
      </c>
      <c r="R10" s="34">
        <v>7.89</v>
      </c>
      <c r="S10" s="34">
        <f t="shared" ref="S10:S47" si="1">O10*R10</f>
        <v>11835</v>
      </c>
    </row>
    <row r="11" spans="1:19" ht="15" customHeight="1" x14ac:dyDescent="0.2">
      <c r="A11" s="185" t="s">
        <v>1637</v>
      </c>
      <c r="B11" s="103" t="s">
        <v>1253</v>
      </c>
      <c r="C11" s="20" t="s">
        <v>98</v>
      </c>
      <c r="D11" s="20">
        <v>1000</v>
      </c>
      <c r="E11" s="20"/>
      <c r="F11" s="20"/>
      <c r="G11" s="20"/>
      <c r="H11" s="20"/>
      <c r="I11" s="20"/>
      <c r="J11" s="20"/>
      <c r="K11" s="20"/>
      <c r="L11" s="20"/>
      <c r="M11" s="20">
        <v>1500</v>
      </c>
      <c r="N11" s="20"/>
      <c r="O11" s="20">
        <f t="shared" si="0"/>
        <v>2500</v>
      </c>
      <c r="P11" s="20" t="s">
        <v>1250</v>
      </c>
      <c r="Q11" s="20" t="s">
        <v>1241</v>
      </c>
      <c r="R11" s="34">
        <v>5.59</v>
      </c>
      <c r="S11" s="34">
        <f t="shared" si="1"/>
        <v>13975</v>
      </c>
    </row>
    <row r="12" spans="1:19" ht="15" customHeight="1" x14ac:dyDescent="0.2">
      <c r="A12" s="185" t="s">
        <v>1637</v>
      </c>
      <c r="B12" s="103" t="s">
        <v>1254</v>
      </c>
      <c r="C12" s="20" t="s">
        <v>98</v>
      </c>
      <c r="D12" s="20"/>
      <c r="E12" s="20"/>
      <c r="F12" s="20"/>
      <c r="G12" s="20"/>
      <c r="H12" s="20"/>
      <c r="I12" s="20"/>
      <c r="J12" s="20"/>
      <c r="K12" s="20"/>
      <c r="L12" s="20"/>
      <c r="M12" s="20">
        <v>700</v>
      </c>
      <c r="N12" s="20"/>
      <c r="O12" s="20">
        <f t="shared" si="0"/>
        <v>700</v>
      </c>
      <c r="P12" s="20" t="s">
        <v>1250</v>
      </c>
      <c r="Q12" s="20" t="s">
        <v>1241</v>
      </c>
      <c r="R12" s="34">
        <v>1.37</v>
      </c>
      <c r="S12" s="34">
        <f t="shared" si="1"/>
        <v>959.00000000000011</v>
      </c>
    </row>
    <row r="13" spans="1:19" ht="15" customHeight="1" x14ac:dyDescent="0.2">
      <c r="A13" s="185" t="s">
        <v>1637</v>
      </c>
      <c r="B13" s="103" t="s">
        <v>1316</v>
      </c>
      <c r="C13" s="20" t="s">
        <v>98</v>
      </c>
      <c r="D13" s="20">
        <v>500</v>
      </c>
      <c r="E13" s="20"/>
      <c r="F13" s="20"/>
      <c r="G13" s="20"/>
      <c r="H13" s="20"/>
      <c r="I13" s="20"/>
      <c r="J13" s="20"/>
      <c r="K13" s="20"/>
      <c r="L13" s="20"/>
      <c r="M13" s="20">
        <v>300</v>
      </c>
      <c r="N13" s="20"/>
      <c r="O13" s="20">
        <f t="shared" si="0"/>
        <v>800</v>
      </c>
      <c r="P13" s="20" t="s">
        <v>1250</v>
      </c>
      <c r="Q13" s="20" t="s">
        <v>1241</v>
      </c>
      <c r="R13" s="34">
        <v>15.49</v>
      </c>
      <c r="S13" s="34">
        <f t="shared" si="1"/>
        <v>12392</v>
      </c>
    </row>
    <row r="14" spans="1:19" ht="15" customHeight="1" x14ac:dyDescent="0.2">
      <c r="A14" s="185" t="s">
        <v>1637</v>
      </c>
      <c r="B14" s="103" t="s">
        <v>1255</v>
      </c>
      <c r="C14" s="20" t="s">
        <v>98</v>
      </c>
      <c r="D14" s="20">
        <v>800</v>
      </c>
      <c r="E14" s="20"/>
      <c r="F14" s="20"/>
      <c r="G14" s="20"/>
      <c r="H14" s="20"/>
      <c r="I14" s="20"/>
      <c r="J14" s="20"/>
      <c r="K14" s="20"/>
      <c r="L14" s="20"/>
      <c r="M14" s="20">
        <v>500</v>
      </c>
      <c r="N14" s="20"/>
      <c r="O14" s="20">
        <f t="shared" si="0"/>
        <v>1300</v>
      </c>
      <c r="P14" s="20" t="s">
        <v>1250</v>
      </c>
      <c r="Q14" s="20" t="s">
        <v>1241</v>
      </c>
      <c r="R14" s="34">
        <v>3.8</v>
      </c>
      <c r="S14" s="34">
        <f t="shared" si="1"/>
        <v>4940</v>
      </c>
    </row>
    <row r="15" spans="1:19" ht="15" customHeight="1" x14ac:dyDescent="0.2">
      <c r="A15" s="185" t="s">
        <v>1637</v>
      </c>
      <c r="B15" s="93" t="s">
        <v>1317</v>
      </c>
      <c r="C15" s="20" t="s">
        <v>98</v>
      </c>
      <c r="D15" s="20">
        <v>500</v>
      </c>
      <c r="E15" s="20"/>
      <c r="F15" s="20"/>
      <c r="G15" s="20"/>
      <c r="H15" s="20"/>
      <c r="I15" s="20"/>
      <c r="J15" s="20"/>
      <c r="K15" s="20"/>
      <c r="L15" s="20"/>
      <c r="M15" s="20"/>
      <c r="N15" s="20"/>
      <c r="O15" s="20">
        <f t="shared" si="0"/>
        <v>500</v>
      </c>
      <c r="P15" s="20" t="s">
        <v>1250</v>
      </c>
      <c r="Q15" s="20" t="s">
        <v>1241</v>
      </c>
      <c r="R15" s="34">
        <v>20</v>
      </c>
      <c r="S15" s="34">
        <f t="shared" si="1"/>
        <v>10000</v>
      </c>
    </row>
    <row r="16" spans="1:19" ht="15" customHeight="1" x14ac:dyDescent="0.2">
      <c r="A16" s="185" t="s">
        <v>1637</v>
      </c>
      <c r="B16" s="93" t="s">
        <v>1256</v>
      </c>
      <c r="C16" s="20" t="s">
        <v>101</v>
      </c>
      <c r="D16" s="20">
        <v>200</v>
      </c>
      <c r="E16" s="20"/>
      <c r="F16" s="20"/>
      <c r="G16" s="20"/>
      <c r="H16" s="20"/>
      <c r="I16" s="20"/>
      <c r="J16" s="20"/>
      <c r="K16" s="20"/>
      <c r="L16" s="20"/>
      <c r="M16" s="20">
        <v>500</v>
      </c>
      <c r="N16" s="20"/>
      <c r="O16" s="20">
        <f t="shared" si="0"/>
        <v>700</v>
      </c>
      <c r="P16" s="20" t="s">
        <v>1250</v>
      </c>
      <c r="Q16" s="20" t="s">
        <v>1241</v>
      </c>
      <c r="R16" s="34">
        <v>2.14</v>
      </c>
      <c r="S16" s="34">
        <f t="shared" si="1"/>
        <v>1498</v>
      </c>
    </row>
    <row r="17" spans="1:19" ht="15" customHeight="1" x14ac:dyDescent="0.2">
      <c r="A17" s="185" t="s">
        <v>1637</v>
      </c>
      <c r="B17" s="103" t="s">
        <v>1257</v>
      </c>
      <c r="C17" s="20" t="s">
        <v>98</v>
      </c>
      <c r="D17" s="20">
        <v>5000</v>
      </c>
      <c r="E17" s="20"/>
      <c r="F17" s="20"/>
      <c r="G17" s="20"/>
      <c r="H17" s="20"/>
      <c r="I17" s="20"/>
      <c r="J17" s="20"/>
      <c r="K17" s="20"/>
      <c r="L17" s="20"/>
      <c r="M17" s="20">
        <v>1500</v>
      </c>
      <c r="N17" s="20"/>
      <c r="O17" s="20">
        <f t="shared" si="0"/>
        <v>6500</v>
      </c>
      <c r="P17" s="20" t="s">
        <v>1250</v>
      </c>
      <c r="Q17" s="20" t="s">
        <v>1241</v>
      </c>
      <c r="R17" s="34">
        <v>6</v>
      </c>
      <c r="S17" s="34">
        <f t="shared" si="1"/>
        <v>39000</v>
      </c>
    </row>
    <row r="18" spans="1:19" ht="15" customHeight="1" x14ac:dyDescent="0.2">
      <c r="A18" s="185" t="s">
        <v>1637</v>
      </c>
      <c r="B18" s="103" t="s">
        <v>1258</v>
      </c>
      <c r="C18" s="20" t="s">
        <v>98</v>
      </c>
      <c r="D18" s="20">
        <v>2500</v>
      </c>
      <c r="E18" s="20"/>
      <c r="F18" s="20"/>
      <c r="G18" s="20"/>
      <c r="H18" s="20"/>
      <c r="I18" s="20"/>
      <c r="J18" s="20"/>
      <c r="K18" s="20"/>
      <c r="L18" s="20"/>
      <c r="M18" s="20">
        <v>400</v>
      </c>
      <c r="N18" s="20"/>
      <c r="O18" s="20">
        <f t="shared" si="0"/>
        <v>2900</v>
      </c>
      <c r="P18" s="20" t="s">
        <v>1250</v>
      </c>
      <c r="Q18" s="20" t="s">
        <v>1241</v>
      </c>
      <c r="R18" s="34">
        <v>5.99</v>
      </c>
      <c r="S18" s="34">
        <f t="shared" si="1"/>
        <v>17371</v>
      </c>
    </row>
    <row r="19" spans="1:19" ht="15" customHeight="1" x14ac:dyDescent="0.2">
      <c r="A19" s="185" t="s">
        <v>1637</v>
      </c>
      <c r="B19" s="93" t="s">
        <v>1318</v>
      </c>
      <c r="C19" s="20" t="s">
        <v>98</v>
      </c>
      <c r="D19" s="20">
        <v>1000</v>
      </c>
      <c r="E19" s="20"/>
      <c r="F19" s="20"/>
      <c r="G19" s="20"/>
      <c r="H19" s="20"/>
      <c r="I19" s="20"/>
      <c r="J19" s="20"/>
      <c r="K19" s="20"/>
      <c r="L19" s="20"/>
      <c r="M19" s="20">
        <v>1000</v>
      </c>
      <c r="N19" s="20"/>
      <c r="O19" s="20">
        <f t="shared" si="0"/>
        <v>2000</v>
      </c>
      <c r="P19" s="20" t="s">
        <v>1250</v>
      </c>
      <c r="Q19" s="20" t="s">
        <v>1241</v>
      </c>
      <c r="R19" s="34">
        <v>1.29</v>
      </c>
      <c r="S19" s="34">
        <f t="shared" si="1"/>
        <v>2580</v>
      </c>
    </row>
    <row r="20" spans="1:19" ht="15" customHeight="1" x14ac:dyDescent="0.2">
      <c r="A20" s="185" t="s">
        <v>1637</v>
      </c>
      <c r="B20" s="93" t="s">
        <v>1259</v>
      </c>
      <c r="C20" s="20" t="s">
        <v>98</v>
      </c>
      <c r="D20" s="20">
        <v>100</v>
      </c>
      <c r="E20" s="20"/>
      <c r="F20" s="20"/>
      <c r="G20" s="20"/>
      <c r="H20" s="20"/>
      <c r="I20" s="20"/>
      <c r="J20" s="20"/>
      <c r="K20" s="20"/>
      <c r="L20" s="20"/>
      <c r="M20" s="20">
        <v>50</v>
      </c>
      <c r="N20" s="20"/>
      <c r="O20" s="20">
        <f t="shared" si="0"/>
        <v>150</v>
      </c>
      <c r="P20" s="20" t="s">
        <v>1250</v>
      </c>
      <c r="Q20" s="20" t="s">
        <v>1241</v>
      </c>
      <c r="R20" s="34">
        <v>23.5</v>
      </c>
      <c r="S20" s="34">
        <f t="shared" si="1"/>
        <v>3525</v>
      </c>
    </row>
    <row r="21" spans="1:19" ht="15" customHeight="1" x14ac:dyDescent="0.2">
      <c r="A21" s="185" t="s">
        <v>1637</v>
      </c>
      <c r="B21" s="93" t="s">
        <v>1260</v>
      </c>
      <c r="C21" s="20" t="s">
        <v>98</v>
      </c>
      <c r="D21" s="20">
        <v>150</v>
      </c>
      <c r="E21" s="20"/>
      <c r="F21" s="20"/>
      <c r="G21" s="20"/>
      <c r="H21" s="20"/>
      <c r="I21" s="20"/>
      <c r="J21" s="20"/>
      <c r="K21" s="20"/>
      <c r="L21" s="20"/>
      <c r="M21" s="20">
        <v>50</v>
      </c>
      <c r="N21" s="20"/>
      <c r="O21" s="20">
        <f t="shared" si="0"/>
        <v>200</v>
      </c>
      <c r="P21" s="20" t="s">
        <v>1250</v>
      </c>
      <c r="Q21" s="20" t="s">
        <v>1241</v>
      </c>
      <c r="R21" s="34">
        <v>20.9</v>
      </c>
      <c r="S21" s="34">
        <f t="shared" si="1"/>
        <v>4180</v>
      </c>
    </row>
    <row r="22" spans="1:19" ht="15" customHeight="1" x14ac:dyDescent="0.2">
      <c r="A22" s="185" t="s">
        <v>1637</v>
      </c>
      <c r="B22" s="93" t="s">
        <v>1261</v>
      </c>
      <c r="C22" s="20" t="s">
        <v>98</v>
      </c>
      <c r="D22" s="20">
        <v>100</v>
      </c>
      <c r="E22" s="20"/>
      <c r="F22" s="20"/>
      <c r="G22" s="20"/>
      <c r="H22" s="20"/>
      <c r="I22" s="20"/>
      <c r="J22" s="20"/>
      <c r="K22" s="20"/>
      <c r="L22" s="20"/>
      <c r="M22" s="20">
        <v>50</v>
      </c>
      <c r="N22" s="20"/>
      <c r="O22" s="20">
        <f t="shared" si="0"/>
        <v>150</v>
      </c>
      <c r="P22" s="20" t="s">
        <v>1250</v>
      </c>
      <c r="Q22" s="20" t="s">
        <v>1241</v>
      </c>
      <c r="R22" s="34">
        <v>37.54</v>
      </c>
      <c r="S22" s="34">
        <f t="shared" si="1"/>
        <v>5631</v>
      </c>
    </row>
    <row r="23" spans="1:19" ht="15" customHeight="1" x14ac:dyDescent="0.2">
      <c r="A23" s="185" t="s">
        <v>1637</v>
      </c>
      <c r="B23" s="93" t="s">
        <v>1262</v>
      </c>
      <c r="C23" s="20" t="s">
        <v>98</v>
      </c>
      <c r="D23" s="20">
        <v>100</v>
      </c>
      <c r="E23" s="20"/>
      <c r="F23" s="20"/>
      <c r="G23" s="20"/>
      <c r="H23" s="20"/>
      <c r="I23" s="20"/>
      <c r="J23" s="20"/>
      <c r="K23" s="20"/>
      <c r="L23" s="20"/>
      <c r="M23" s="20">
        <v>200</v>
      </c>
      <c r="N23" s="20"/>
      <c r="O23" s="20">
        <f t="shared" si="0"/>
        <v>300</v>
      </c>
      <c r="P23" s="20" t="s">
        <v>1250</v>
      </c>
      <c r="Q23" s="20" t="s">
        <v>1241</v>
      </c>
      <c r="R23" s="34">
        <v>4.5</v>
      </c>
      <c r="S23" s="34">
        <f t="shared" si="1"/>
        <v>1350</v>
      </c>
    </row>
    <row r="24" spans="1:19" ht="15" customHeight="1" x14ac:dyDescent="0.2">
      <c r="A24" s="185" t="s">
        <v>1637</v>
      </c>
      <c r="B24" s="93" t="s">
        <v>1263</v>
      </c>
      <c r="C24" s="20" t="s">
        <v>98</v>
      </c>
      <c r="D24" s="20">
        <v>300</v>
      </c>
      <c r="E24" s="20"/>
      <c r="F24" s="20"/>
      <c r="G24" s="20"/>
      <c r="H24" s="20"/>
      <c r="I24" s="20"/>
      <c r="J24" s="20"/>
      <c r="K24" s="20"/>
      <c r="L24" s="20"/>
      <c r="M24" s="20">
        <v>400</v>
      </c>
      <c r="N24" s="20"/>
      <c r="O24" s="20">
        <f t="shared" si="0"/>
        <v>700</v>
      </c>
      <c r="P24" s="20" t="s">
        <v>1250</v>
      </c>
      <c r="Q24" s="20" t="s">
        <v>1241</v>
      </c>
      <c r="R24" s="34">
        <v>1.95</v>
      </c>
      <c r="S24" s="34">
        <f t="shared" si="1"/>
        <v>1365</v>
      </c>
    </row>
    <row r="25" spans="1:19" ht="15" customHeight="1" x14ac:dyDescent="0.2">
      <c r="A25" s="185" t="s">
        <v>1637</v>
      </c>
      <c r="B25" s="103" t="s">
        <v>1264</v>
      </c>
      <c r="C25" s="20" t="s">
        <v>98</v>
      </c>
      <c r="D25" s="20">
        <v>500</v>
      </c>
      <c r="E25" s="20"/>
      <c r="F25" s="20"/>
      <c r="G25" s="20"/>
      <c r="H25" s="20"/>
      <c r="I25" s="20"/>
      <c r="J25" s="20"/>
      <c r="K25" s="20"/>
      <c r="L25" s="20"/>
      <c r="M25" s="20">
        <v>200</v>
      </c>
      <c r="N25" s="20"/>
      <c r="O25" s="20">
        <f t="shared" si="0"/>
        <v>700</v>
      </c>
      <c r="P25" s="20" t="s">
        <v>1250</v>
      </c>
      <c r="Q25" s="20" t="s">
        <v>1241</v>
      </c>
      <c r="R25" s="34">
        <v>3.68</v>
      </c>
      <c r="S25" s="34">
        <f t="shared" si="1"/>
        <v>2576</v>
      </c>
    </row>
    <row r="26" spans="1:19" ht="15" customHeight="1" x14ac:dyDescent="0.2">
      <c r="A26" s="185" t="s">
        <v>1637</v>
      </c>
      <c r="B26" s="103" t="s">
        <v>1265</v>
      </c>
      <c r="C26" s="20" t="s">
        <v>101</v>
      </c>
      <c r="D26" s="20">
        <v>500</v>
      </c>
      <c r="E26" s="20"/>
      <c r="F26" s="20"/>
      <c r="G26" s="20"/>
      <c r="H26" s="20"/>
      <c r="I26" s="20"/>
      <c r="J26" s="20"/>
      <c r="K26" s="20"/>
      <c r="L26" s="20"/>
      <c r="M26" s="20">
        <v>1500</v>
      </c>
      <c r="N26" s="20"/>
      <c r="O26" s="20">
        <f t="shared" si="0"/>
        <v>2000</v>
      </c>
      <c r="P26" s="20" t="s">
        <v>1250</v>
      </c>
      <c r="Q26" s="20" t="s">
        <v>1241</v>
      </c>
      <c r="R26" s="34">
        <v>1.1399999999999999</v>
      </c>
      <c r="S26" s="34">
        <f t="shared" si="1"/>
        <v>2280</v>
      </c>
    </row>
    <row r="27" spans="1:19" ht="15" customHeight="1" x14ac:dyDescent="0.2">
      <c r="A27" s="185" t="s">
        <v>1637</v>
      </c>
      <c r="B27" s="103" t="s">
        <v>1266</v>
      </c>
      <c r="C27" s="102" t="s">
        <v>101</v>
      </c>
      <c r="D27" s="20">
        <v>3000</v>
      </c>
      <c r="E27" s="20"/>
      <c r="F27" s="20"/>
      <c r="G27" s="20"/>
      <c r="H27" s="20"/>
      <c r="I27" s="20"/>
      <c r="J27" s="20"/>
      <c r="K27" s="20"/>
      <c r="L27" s="20"/>
      <c r="M27" s="20">
        <v>1500</v>
      </c>
      <c r="N27" s="20"/>
      <c r="O27" s="20">
        <f t="shared" si="0"/>
        <v>4500</v>
      </c>
      <c r="P27" s="20" t="s">
        <v>1250</v>
      </c>
      <c r="Q27" s="20" t="s">
        <v>1241</v>
      </c>
      <c r="R27" s="34">
        <v>2.39</v>
      </c>
      <c r="S27" s="34">
        <f t="shared" si="1"/>
        <v>10755</v>
      </c>
    </row>
    <row r="28" spans="1:19" ht="15" customHeight="1" x14ac:dyDescent="0.2">
      <c r="A28" s="185" t="s">
        <v>1637</v>
      </c>
      <c r="B28" s="103" t="s">
        <v>1267</v>
      </c>
      <c r="C28" s="102" t="s">
        <v>98</v>
      </c>
      <c r="D28" s="20">
        <v>1500</v>
      </c>
      <c r="E28" s="20"/>
      <c r="F28" s="20"/>
      <c r="G28" s="20"/>
      <c r="H28" s="20"/>
      <c r="I28" s="20"/>
      <c r="J28" s="20"/>
      <c r="K28" s="20"/>
      <c r="L28" s="20"/>
      <c r="M28" s="20">
        <v>1000</v>
      </c>
      <c r="N28" s="20"/>
      <c r="O28" s="20">
        <f t="shared" si="0"/>
        <v>2500</v>
      </c>
      <c r="P28" s="20" t="s">
        <v>1250</v>
      </c>
      <c r="Q28" s="20" t="s">
        <v>1241</v>
      </c>
      <c r="R28" s="34">
        <v>2.25</v>
      </c>
      <c r="S28" s="34">
        <f t="shared" si="1"/>
        <v>5625</v>
      </c>
    </row>
    <row r="29" spans="1:19" ht="15" customHeight="1" x14ac:dyDescent="0.2">
      <c r="A29" s="185" t="s">
        <v>1637</v>
      </c>
      <c r="B29" s="93" t="s">
        <v>1268</v>
      </c>
      <c r="C29" s="102" t="s">
        <v>99</v>
      </c>
      <c r="D29" s="20">
        <v>100</v>
      </c>
      <c r="E29" s="20"/>
      <c r="F29" s="20"/>
      <c r="G29" s="20"/>
      <c r="H29" s="20"/>
      <c r="I29" s="20"/>
      <c r="J29" s="20"/>
      <c r="K29" s="20"/>
      <c r="L29" s="20"/>
      <c r="M29" s="20">
        <v>50</v>
      </c>
      <c r="N29" s="20"/>
      <c r="O29" s="20">
        <f t="shared" si="0"/>
        <v>150</v>
      </c>
      <c r="P29" s="20" t="s">
        <v>1250</v>
      </c>
      <c r="Q29" s="20" t="s">
        <v>1241</v>
      </c>
      <c r="R29" s="34">
        <v>2.85</v>
      </c>
      <c r="S29" s="34">
        <f t="shared" si="1"/>
        <v>427.5</v>
      </c>
    </row>
    <row r="30" spans="1:19" ht="15" customHeight="1" x14ac:dyDescent="0.2">
      <c r="A30" s="185" t="s">
        <v>1637</v>
      </c>
      <c r="B30" s="93" t="s">
        <v>1269</v>
      </c>
      <c r="C30" s="102" t="s">
        <v>98</v>
      </c>
      <c r="D30" s="20">
        <v>250</v>
      </c>
      <c r="E30" s="20"/>
      <c r="F30" s="20"/>
      <c r="G30" s="20"/>
      <c r="H30" s="20"/>
      <c r="I30" s="20"/>
      <c r="J30" s="20"/>
      <c r="K30" s="20"/>
      <c r="L30" s="20"/>
      <c r="M30" s="20">
        <v>100</v>
      </c>
      <c r="N30" s="20"/>
      <c r="O30" s="20">
        <f t="shared" si="0"/>
        <v>350</v>
      </c>
      <c r="P30" s="20" t="s">
        <v>1250</v>
      </c>
      <c r="Q30" s="20" t="s">
        <v>1241</v>
      </c>
      <c r="R30" s="34">
        <v>10</v>
      </c>
      <c r="S30" s="34">
        <f t="shared" si="1"/>
        <v>3500</v>
      </c>
    </row>
    <row r="31" spans="1:19" ht="15" customHeight="1" x14ac:dyDescent="0.2">
      <c r="A31" s="185" t="s">
        <v>1637</v>
      </c>
      <c r="B31" s="103" t="s">
        <v>1270</v>
      </c>
      <c r="C31" s="102" t="s">
        <v>98</v>
      </c>
      <c r="D31" s="20">
        <v>300</v>
      </c>
      <c r="E31" s="20"/>
      <c r="F31" s="20"/>
      <c r="G31" s="20"/>
      <c r="H31" s="20"/>
      <c r="I31" s="20"/>
      <c r="J31" s="20"/>
      <c r="K31" s="20"/>
      <c r="L31" s="20"/>
      <c r="M31" s="20">
        <v>500</v>
      </c>
      <c r="N31" s="20"/>
      <c r="O31" s="20">
        <f t="shared" si="0"/>
        <v>800</v>
      </c>
      <c r="P31" s="20" t="s">
        <v>1250</v>
      </c>
      <c r="Q31" s="20" t="s">
        <v>1241</v>
      </c>
      <c r="R31" s="34">
        <v>7</v>
      </c>
      <c r="S31" s="34">
        <f t="shared" si="1"/>
        <v>5600</v>
      </c>
    </row>
    <row r="32" spans="1:19" ht="15" customHeight="1" x14ac:dyDescent="0.2">
      <c r="A32" s="185" t="s">
        <v>1637</v>
      </c>
      <c r="B32" s="93" t="s">
        <v>1319</v>
      </c>
      <c r="C32" s="102" t="s">
        <v>98</v>
      </c>
      <c r="D32" s="20">
        <v>500</v>
      </c>
      <c r="E32" s="20"/>
      <c r="F32" s="20"/>
      <c r="G32" s="20"/>
      <c r="H32" s="20"/>
      <c r="I32" s="20"/>
      <c r="J32" s="20"/>
      <c r="K32" s="20"/>
      <c r="L32" s="20"/>
      <c r="M32" s="20">
        <v>500</v>
      </c>
      <c r="N32" s="20"/>
      <c r="O32" s="20">
        <f t="shared" si="0"/>
        <v>1000</v>
      </c>
      <c r="P32" s="20" t="s">
        <v>1250</v>
      </c>
      <c r="Q32" s="20" t="s">
        <v>1241</v>
      </c>
      <c r="R32" s="34">
        <v>6.5</v>
      </c>
      <c r="S32" s="34">
        <f t="shared" si="1"/>
        <v>6500</v>
      </c>
    </row>
    <row r="33" spans="1:19" ht="15" customHeight="1" x14ac:dyDescent="0.2">
      <c r="A33" s="185" t="s">
        <v>1637</v>
      </c>
      <c r="B33" s="93" t="s">
        <v>1320</v>
      </c>
      <c r="C33" s="102" t="s">
        <v>98</v>
      </c>
      <c r="D33" s="20">
        <v>50</v>
      </c>
      <c r="E33" s="20"/>
      <c r="F33" s="20"/>
      <c r="G33" s="20"/>
      <c r="H33" s="20"/>
      <c r="I33" s="20"/>
      <c r="J33" s="20"/>
      <c r="K33" s="20"/>
      <c r="L33" s="20"/>
      <c r="M33" s="20">
        <v>100</v>
      </c>
      <c r="N33" s="20"/>
      <c r="O33" s="20">
        <f t="shared" si="0"/>
        <v>150</v>
      </c>
      <c r="P33" s="20" t="s">
        <v>1250</v>
      </c>
      <c r="Q33" s="20" t="s">
        <v>1241</v>
      </c>
      <c r="R33" s="34">
        <v>23.99</v>
      </c>
      <c r="S33" s="34">
        <f t="shared" si="1"/>
        <v>3598.4999999999995</v>
      </c>
    </row>
    <row r="34" spans="1:19" ht="15" customHeight="1" x14ac:dyDescent="0.2">
      <c r="A34" s="185" t="s">
        <v>1637</v>
      </c>
      <c r="B34" s="93" t="s">
        <v>1321</v>
      </c>
      <c r="C34" s="102" t="s">
        <v>98</v>
      </c>
      <c r="D34" s="20">
        <v>1000</v>
      </c>
      <c r="E34" s="20"/>
      <c r="F34" s="20"/>
      <c r="G34" s="20"/>
      <c r="H34" s="20"/>
      <c r="I34" s="20"/>
      <c r="J34" s="20"/>
      <c r="K34" s="20"/>
      <c r="L34" s="20"/>
      <c r="M34" s="20"/>
      <c r="N34" s="20"/>
      <c r="O34" s="20">
        <f t="shared" si="0"/>
        <v>1000</v>
      </c>
      <c r="P34" s="20" t="s">
        <v>1250</v>
      </c>
      <c r="Q34" s="20" t="s">
        <v>1241</v>
      </c>
      <c r="R34" s="34">
        <v>6</v>
      </c>
      <c r="S34" s="34">
        <f t="shared" si="1"/>
        <v>6000</v>
      </c>
    </row>
    <row r="35" spans="1:19" ht="15" customHeight="1" x14ac:dyDescent="0.2">
      <c r="A35" s="185" t="s">
        <v>1637</v>
      </c>
      <c r="B35" s="93" t="s">
        <v>1271</v>
      </c>
      <c r="C35" s="102" t="s">
        <v>98</v>
      </c>
      <c r="D35" s="20">
        <v>250</v>
      </c>
      <c r="E35" s="20"/>
      <c r="F35" s="20"/>
      <c r="G35" s="20"/>
      <c r="H35" s="20"/>
      <c r="I35" s="20"/>
      <c r="J35" s="20"/>
      <c r="K35" s="20"/>
      <c r="L35" s="20"/>
      <c r="M35" s="20">
        <v>200</v>
      </c>
      <c r="N35" s="20"/>
      <c r="O35" s="20">
        <f t="shared" si="0"/>
        <v>450</v>
      </c>
      <c r="P35" s="20" t="s">
        <v>1250</v>
      </c>
      <c r="Q35" s="20" t="s">
        <v>1241</v>
      </c>
      <c r="R35" s="34">
        <v>14.18</v>
      </c>
      <c r="S35" s="34">
        <f t="shared" si="1"/>
        <v>6381</v>
      </c>
    </row>
    <row r="36" spans="1:19" ht="15" customHeight="1" x14ac:dyDescent="0.2">
      <c r="A36" s="185" t="s">
        <v>1637</v>
      </c>
      <c r="B36" s="93" t="s">
        <v>1322</v>
      </c>
      <c r="C36" s="102" t="s">
        <v>98</v>
      </c>
      <c r="D36" s="20">
        <v>250</v>
      </c>
      <c r="E36" s="20"/>
      <c r="F36" s="20"/>
      <c r="G36" s="20"/>
      <c r="H36" s="20"/>
      <c r="I36" s="20"/>
      <c r="J36" s="20"/>
      <c r="K36" s="20"/>
      <c r="L36" s="20"/>
      <c r="M36" s="20"/>
      <c r="N36" s="20"/>
      <c r="O36" s="20">
        <f t="shared" si="0"/>
        <v>250</v>
      </c>
      <c r="P36" s="20" t="s">
        <v>1250</v>
      </c>
      <c r="Q36" s="20" t="s">
        <v>1241</v>
      </c>
      <c r="R36" s="34">
        <v>2.79</v>
      </c>
      <c r="S36" s="34">
        <f t="shared" si="1"/>
        <v>697.5</v>
      </c>
    </row>
    <row r="37" spans="1:19" ht="15" customHeight="1" x14ac:dyDescent="0.2">
      <c r="A37" s="185" t="s">
        <v>1637</v>
      </c>
      <c r="B37" s="21" t="s">
        <v>1272</v>
      </c>
      <c r="C37" s="102" t="s">
        <v>99</v>
      </c>
      <c r="D37" s="20">
        <v>100</v>
      </c>
      <c r="E37" s="20"/>
      <c r="F37" s="20"/>
      <c r="G37" s="20"/>
      <c r="H37" s="20"/>
      <c r="I37" s="20"/>
      <c r="J37" s="20"/>
      <c r="K37" s="20"/>
      <c r="L37" s="20"/>
      <c r="M37" s="20">
        <v>1000</v>
      </c>
      <c r="N37" s="20"/>
      <c r="O37" s="20">
        <f t="shared" si="0"/>
        <v>1100</v>
      </c>
      <c r="P37" s="20" t="s">
        <v>1250</v>
      </c>
      <c r="Q37" s="20" t="s">
        <v>1241</v>
      </c>
      <c r="R37" s="34">
        <v>16.399999999999999</v>
      </c>
      <c r="S37" s="34">
        <f t="shared" si="1"/>
        <v>18040</v>
      </c>
    </row>
    <row r="38" spans="1:19" ht="15" customHeight="1" x14ac:dyDescent="0.2">
      <c r="A38" s="185" t="s">
        <v>1637</v>
      </c>
      <c r="B38" s="21" t="s">
        <v>1273</v>
      </c>
      <c r="C38" s="102" t="s">
        <v>99</v>
      </c>
      <c r="D38" s="20">
        <v>100</v>
      </c>
      <c r="E38" s="20"/>
      <c r="F38" s="20"/>
      <c r="G38" s="20"/>
      <c r="H38" s="20"/>
      <c r="I38" s="20"/>
      <c r="J38" s="20"/>
      <c r="K38" s="20"/>
      <c r="L38" s="20"/>
      <c r="M38" s="20">
        <v>1000</v>
      </c>
      <c r="N38" s="20"/>
      <c r="O38" s="20">
        <f t="shared" si="0"/>
        <v>1100</v>
      </c>
      <c r="P38" s="20" t="s">
        <v>1250</v>
      </c>
      <c r="Q38" s="20" t="s">
        <v>1241</v>
      </c>
      <c r="R38" s="34">
        <v>16.399999999999999</v>
      </c>
      <c r="S38" s="34">
        <f t="shared" si="1"/>
        <v>18040</v>
      </c>
    </row>
    <row r="39" spans="1:19" ht="15" customHeight="1" x14ac:dyDescent="0.2">
      <c r="A39" s="185" t="s">
        <v>1637</v>
      </c>
      <c r="B39" s="21" t="s">
        <v>1274</v>
      </c>
      <c r="C39" s="102" t="s">
        <v>99</v>
      </c>
      <c r="D39" s="20">
        <v>100</v>
      </c>
      <c r="E39" s="20"/>
      <c r="F39" s="20"/>
      <c r="G39" s="20"/>
      <c r="H39" s="20"/>
      <c r="I39" s="20"/>
      <c r="J39" s="20"/>
      <c r="K39" s="20"/>
      <c r="L39" s="20"/>
      <c r="M39" s="20">
        <v>1000</v>
      </c>
      <c r="N39" s="20"/>
      <c r="O39" s="20">
        <f t="shared" si="0"/>
        <v>1100</v>
      </c>
      <c r="P39" s="20" t="s">
        <v>1250</v>
      </c>
      <c r="Q39" s="20" t="s">
        <v>1241</v>
      </c>
      <c r="R39" s="34">
        <v>16.399999999999999</v>
      </c>
      <c r="S39" s="34">
        <f t="shared" si="1"/>
        <v>18040</v>
      </c>
    </row>
    <row r="40" spans="1:19" ht="15" customHeight="1" x14ac:dyDescent="0.2">
      <c r="A40" s="185" t="s">
        <v>1637</v>
      </c>
      <c r="B40" s="93" t="s">
        <v>1275</v>
      </c>
      <c r="C40" s="102" t="s">
        <v>99</v>
      </c>
      <c r="D40" s="20">
        <v>1000</v>
      </c>
      <c r="E40" s="20"/>
      <c r="F40" s="20"/>
      <c r="G40" s="20"/>
      <c r="H40" s="20"/>
      <c r="I40" s="20"/>
      <c r="J40" s="20"/>
      <c r="K40" s="20"/>
      <c r="L40" s="20"/>
      <c r="M40" s="20">
        <v>500</v>
      </c>
      <c r="N40" s="20"/>
      <c r="O40" s="20">
        <f t="shared" ref="O40:O58" si="2">SUM(A40:M40)</f>
        <v>1500</v>
      </c>
      <c r="P40" s="20" t="s">
        <v>1250</v>
      </c>
      <c r="Q40" s="20" t="s">
        <v>1241</v>
      </c>
      <c r="R40" s="34">
        <v>17</v>
      </c>
      <c r="S40" s="34">
        <f t="shared" si="1"/>
        <v>25500</v>
      </c>
    </row>
    <row r="41" spans="1:19" ht="15" customHeight="1" x14ac:dyDescent="0.2">
      <c r="A41" s="185" t="s">
        <v>1637</v>
      </c>
      <c r="B41" s="103" t="s">
        <v>1276</v>
      </c>
      <c r="C41" s="102" t="s">
        <v>465</v>
      </c>
      <c r="D41" s="20">
        <v>1000</v>
      </c>
      <c r="E41" s="20"/>
      <c r="F41" s="20"/>
      <c r="G41" s="20"/>
      <c r="H41" s="20"/>
      <c r="I41" s="20"/>
      <c r="J41" s="20"/>
      <c r="K41" s="20"/>
      <c r="L41" s="20"/>
      <c r="M41" s="20">
        <v>300</v>
      </c>
      <c r="N41" s="20"/>
      <c r="O41" s="20">
        <f t="shared" si="2"/>
        <v>1300</v>
      </c>
      <c r="P41" s="20" t="s">
        <v>1250</v>
      </c>
      <c r="Q41" s="20" t="s">
        <v>1241</v>
      </c>
      <c r="R41" s="34">
        <v>1.7</v>
      </c>
      <c r="S41" s="34">
        <f t="shared" si="1"/>
        <v>2210</v>
      </c>
    </row>
    <row r="42" spans="1:19" ht="15" customHeight="1" x14ac:dyDescent="0.2">
      <c r="A42" s="185" t="s">
        <v>1637</v>
      </c>
      <c r="B42" s="103" t="s">
        <v>1277</v>
      </c>
      <c r="C42" s="102" t="s">
        <v>465</v>
      </c>
      <c r="D42" s="20">
        <v>1000</v>
      </c>
      <c r="E42" s="20"/>
      <c r="F42" s="20"/>
      <c r="G42" s="20"/>
      <c r="H42" s="20"/>
      <c r="I42" s="20"/>
      <c r="J42" s="20"/>
      <c r="K42" s="20"/>
      <c r="L42" s="20"/>
      <c r="M42" s="20">
        <v>400</v>
      </c>
      <c r="N42" s="20"/>
      <c r="O42" s="20">
        <f t="shared" si="2"/>
        <v>1400</v>
      </c>
      <c r="P42" s="20" t="s">
        <v>1250</v>
      </c>
      <c r="Q42" s="20" t="s">
        <v>1241</v>
      </c>
      <c r="R42" s="34">
        <v>1.7</v>
      </c>
      <c r="S42" s="34">
        <f t="shared" si="1"/>
        <v>2380</v>
      </c>
    </row>
    <row r="43" spans="1:19" ht="15" customHeight="1" x14ac:dyDescent="0.2">
      <c r="A43" s="185" t="s">
        <v>1637</v>
      </c>
      <c r="B43" s="103" t="s">
        <v>1278</v>
      </c>
      <c r="C43" s="102" t="s">
        <v>465</v>
      </c>
      <c r="D43" s="20">
        <v>1000</v>
      </c>
      <c r="E43" s="20"/>
      <c r="F43" s="20"/>
      <c r="G43" s="20"/>
      <c r="H43" s="20"/>
      <c r="I43" s="20"/>
      <c r="J43" s="20"/>
      <c r="K43" s="20"/>
      <c r="L43" s="20"/>
      <c r="M43" s="20">
        <v>300</v>
      </c>
      <c r="N43" s="20"/>
      <c r="O43" s="20">
        <f t="shared" si="2"/>
        <v>1300</v>
      </c>
      <c r="P43" s="20" t="s">
        <v>1250</v>
      </c>
      <c r="Q43" s="20" t="s">
        <v>1241</v>
      </c>
      <c r="R43" s="34">
        <v>1.7</v>
      </c>
      <c r="S43" s="34">
        <f t="shared" si="1"/>
        <v>2210</v>
      </c>
    </row>
    <row r="44" spans="1:19" ht="15" customHeight="1" x14ac:dyDescent="0.2">
      <c r="A44" s="185" t="s">
        <v>1637</v>
      </c>
      <c r="B44" s="103" t="s">
        <v>1279</v>
      </c>
      <c r="C44" s="102" t="s">
        <v>101</v>
      </c>
      <c r="D44" s="20"/>
      <c r="E44" s="20"/>
      <c r="F44" s="20"/>
      <c r="G44" s="20"/>
      <c r="H44" s="20"/>
      <c r="I44" s="20"/>
      <c r="J44" s="20"/>
      <c r="K44" s="20"/>
      <c r="L44" s="20"/>
      <c r="M44" s="20">
        <v>100</v>
      </c>
      <c r="N44" s="20"/>
      <c r="O44" s="20">
        <f t="shared" si="2"/>
        <v>100</v>
      </c>
      <c r="P44" s="20" t="s">
        <v>1250</v>
      </c>
      <c r="Q44" s="20" t="s">
        <v>1241</v>
      </c>
      <c r="R44" s="34">
        <v>5.99</v>
      </c>
      <c r="S44" s="34">
        <f t="shared" si="1"/>
        <v>599</v>
      </c>
    </row>
    <row r="45" spans="1:19" ht="15" customHeight="1" x14ac:dyDescent="0.2">
      <c r="A45" s="185" t="s">
        <v>1637</v>
      </c>
      <c r="B45" s="93" t="s">
        <v>1280</v>
      </c>
      <c r="C45" s="102" t="s">
        <v>98</v>
      </c>
      <c r="D45" s="20">
        <v>250</v>
      </c>
      <c r="E45" s="20"/>
      <c r="F45" s="20"/>
      <c r="G45" s="20"/>
      <c r="H45" s="20"/>
      <c r="I45" s="20"/>
      <c r="J45" s="20"/>
      <c r="K45" s="20"/>
      <c r="L45" s="20"/>
      <c r="M45" s="20">
        <v>50</v>
      </c>
      <c r="N45" s="20"/>
      <c r="O45" s="20">
        <f t="shared" si="2"/>
        <v>300</v>
      </c>
      <c r="P45" s="20" t="s">
        <v>1250</v>
      </c>
      <c r="Q45" s="20" t="s">
        <v>1241</v>
      </c>
      <c r="R45" s="34">
        <v>99.8</v>
      </c>
      <c r="S45" s="34">
        <f t="shared" si="1"/>
        <v>29940</v>
      </c>
    </row>
    <row r="46" spans="1:19" ht="15" customHeight="1" x14ac:dyDescent="0.2">
      <c r="A46" s="185" t="s">
        <v>1637</v>
      </c>
      <c r="B46" s="103" t="s">
        <v>1281</v>
      </c>
      <c r="C46" s="102" t="s">
        <v>98</v>
      </c>
      <c r="D46" s="20">
        <v>1500</v>
      </c>
      <c r="E46" s="20"/>
      <c r="F46" s="20"/>
      <c r="G46" s="20"/>
      <c r="H46" s="20"/>
      <c r="I46" s="20"/>
      <c r="J46" s="20"/>
      <c r="K46" s="20"/>
      <c r="L46" s="20"/>
      <c r="M46" s="20">
        <v>1500</v>
      </c>
      <c r="N46" s="20"/>
      <c r="O46" s="20">
        <f t="shared" si="2"/>
        <v>3000</v>
      </c>
      <c r="P46" s="20" t="s">
        <v>1250</v>
      </c>
      <c r="Q46" s="20" t="s">
        <v>1241</v>
      </c>
      <c r="R46" s="34">
        <v>3.88</v>
      </c>
      <c r="S46" s="34">
        <f t="shared" si="1"/>
        <v>11640</v>
      </c>
    </row>
    <row r="47" spans="1:19" ht="15" customHeight="1" x14ac:dyDescent="0.2">
      <c r="A47" s="185" t="s">
        <v>1637</v>
      </c>
      <c r="B47" s="103" t="s">
        <v>1282</v>
      </c>
      <c r="C47" s="102" t="s">
        <v>101</v>
      </c>
      <c r="D47" s="20">
        <v>1500</v>
      </c>
      <c r="E47" s="20"/>
      <c r="F47" s="20"/>
      <c r="G47" s="20"/>
      <c r="H47" s="20"/>
      <c r="I47" s="20"/>
      <c r="J47" s="20"/>
      <c r="K47" s="20"/>
      <c r="L47" s="20"/>
      <c r="M47" s="20">
        <v>500</v>
      </c>
      <c r="N47" s="20"/>
      <c r="O47" s="20">
        <f t="shared" si="2"/>
        <v>2000</v>
      </c>
      <c r="P47" s="20" t="s">
        <v>1250</v>
      </c>
      <c r="Q47" s="20" t="s">
        <v>1241</v>
      </c>
      <c r="R47" s="34">
        <v>1.28</v>
      </c>
      <c r="S47" s="34">
        <f t="shared" si="1"/>
        <v>2560</v>
      </c>
    </row>
    <row r="48" spans="1:19" ht="15" customHeight="1" x14ac:dyDescent="0.2">
      <c r="A48" s="185" t="s">
        <v>1637</v>
      </c>
      <c r="B48" s="103" t="s">
        <v>1283</v>
      </c>
      <c r="C48" s="102" t="s">
        <v>98</v>
      </c>
      <c r="D48" s="20">
        <v>500</v>
      </c>
      <c r="E48" s="20"/>
      <c r="F48" s="20"/>
      <c r="G48" s="20"/>
      <c r="H48" s="20"/>
      <c r="I48" s="20"/>
      <c r="J48" s="20"/>
      <c r="K48" s="20"/>
      <c r="L48" s="20"/>
      <c r="M48" s="20">
        <v>200</v>
      </c>
      <c r="N48" s="20"/>
      <c r="O48" s="20">
        <f t="shared" si="2"/>
        <v>700</v>
      </c>
      <c r="P48" s="20" t="s">
        <v>1250</v>
      </c>
      <c r="Q48" s="20" t="s">
        <v>1241</v>
      </c>
      <c r="R48" s="34">
        <v>2.9</v>
      </c>
      <c r="S48" s="34">
        <f>O48*R48</f>
        <v>2030</v>
      </c>
    </row>
    <row r="49" spans="1:19" ht="15" customHeight="1" x14ac:dyDescent="0.2">
      <c r="A49" s="185" t="s">
        <v>1637</v>
      </c>
      <c r="B49" s="93" t="s">
        <v>1284</v>
      </c>
      <c r="C49" s="102" t="s">
        <v>466</v>
      </c>
      <c r="D49" s="20">
        <v>2500</v>
      </c>
      <c r="E49" s="20"/>
      <c r="F49" s="20"/>
      <c r="G49" s="20"/>
      <c r="H49" s="20"/>
      <c r="I49" s="20"/>
      <c r="J49" s="20"/>
      <c r="K49" s="20"/>
      <c r="L49" s="20"/>
      <c r="M49" s="20">
        <v>400</v>
      </c>
      <c r="N49" s="20"/>
      <c r="O49" s="20">
        <f t="shared" si="2"/>
        <v>2900</v>
      </c>
      <c r="P49" s="20" t="s">
        <v>1250</v>
      </c>
      <c r="Q49" s="20" t="s">
        <v>1240</v>
      </c>
      <c r="R49" s="34">
        <v>71</v>
      </c>
      <c r="S49" s="34">
        <f t="shared" ref="S49:S68" si="3">O49*R49</f>
        <v>205900</v>
      </c>
    </row>
    <row r="50" spans="1:19" ht="15" customHeight="1" x14ac:dyDescent="0.2">
      <c r="A50" s="185" t="s">
        <v>1637</v>
      </c>
      <c r="B50" s="93" t="s">
        <v>1285</v>
      </c>
      <c r="C50" s="102" t="s">
        <v>101</v>
      </c>
      <c r="D50" s="20">
        <v>10000</v>
      </c>
      <c r="E50" s="20"/>
      <c r="F50" s="20"/>
      <c r="G50" s="20"/>
      <c r="H50" s="20"/>
      <c r="I50" s="20"/>
      <c r="J50" s="20"/>
      <c r="K50" s="20"/>
      <c r="L50" s="20"/>
      <c r="M50" s="20">
        <v>7000</v>
      </c>
      <c r="N50" s="20"/>
      <c r="O50" s="20">
        <f t="shared" si="2"/>
        <v>17000</v>
      </c>
      <c r="P50" s="20" t="s">
        <v>1250</v>
      </c>
      <c r="Q50" s="20" t="s">
        <v>1240</v>
      </c>
      <c r="R50" s="34">
        <v>9.92</v>
      </c>
      <c r="S50" s="34">
        <f t="shared" si="3"/>
        <v>168640</v>
      </c>
    </row>
    <row r="51" spans="1:19" ht="15" customHeight="1" x14ac:dyDescent="0.2">
      <c r="A51" s="185" t="s">
        <v>1637</v>
      </c>
      <c r="B51" s="93" t="s">
        <v>1286</v>
      </c>
      <c r="C51" s="102" t="s">
        <v>98</v>
      </c>
      <c r="D51" s="20">
        <v>2000</v>
      </c>
      <c r="E51" s="20"/>
      <c r="F51" s="20"/>
      <c r="G51" s="20"/>
      <c r="H51" s="20"/>
      <c r="I51" s="20"/>
      <c r="J51" s="20"/>
      <c r="K51" s="20"/>
      <c r="L51" s="20"/>
      <c r="M51" s="20">
        <v>300</v>
      </c>
      <c r="N51" s="20"/>
      <c r="O51" s="20">
        <f t="shared" si="2"/>
        <v>2300</v>
      </c>
      <c r="P51" s="20" t="s">
        <v>1250</v>
      </c>
      <c r="Q51" s="20" t="s">
        <v>1241</v>
      </c>
      <c r="R51" s="34">
        <v>1.69</v>
      </c>
      <c r="S51" s="34">
        <f t="shared" si="3"/>
        <v>3887</v>
      </c>
    </row>
    <row r="52" spans="1:19" ht="15" customHeight="1" x14ac:dyDescent="0.2">
      <c r="A52" s="185" t="s">
        <v>1637</v>
      </c>
      <c r="B52" s="103" t="s">
        <v>1287</v>
      </c>
      <c r="C52" s="102" t="s">
        <v>98</v>
      </c>
      <c r="D52" s="20">
        <v>500</v>
      </c>
      <c r="E52" s="20"/>
      <c r="F52" s="20"/>
      <c r="G52" s="20"/>
      <c r="H52" s="20"/>
      <c r="I52" s="20"/>
      <c r="J52" s="20"/>
      <c r="K52" s="20"/>
      <c r="L52" s="20"/>
      <c r="M52" s="20">
        <v>150</v>
      </c>
      <c r="N52" s="20"/>
      <c r="O52" s="20">
        <f t="shared" si="2"/>
        <v>650</v>
      </c>
      <c r="P52" s="20" t="s">
        <v>1250</v>
      </c>
      <c r="Q52" s="20" t="s">
        <v>1241</v>
      </c>
      <c r="R52" s="34">
        <v>3.5</v>
      </c>
      <c r="S52" s="34">
        <f t="shared" si="3"/>
        <v>2275</v>
      </c>
    </row>
    <row r="53" spans="1:19" ht="15" customHeight="1" x14ac:dyDescent="0.2">
      <c r="A53" s="185" t="s">
        <v>1637</v>
      </c>
      <c r="B53" s="103" t="s">
        <v>1288</v>
      </c>
      <c r="C53" s="102" t="s">
        <v>101</v>
      </c>
      <c r="D53" s="20">
        <v>100</v>
      </c>
      <c r="E53" s="20"/>
      <c r="F53" s="20"/>
      <c r="G53" s="20"/>
      <c r="H53" s="20"/>
      <c r="I53" s="20"/>
      <c r="J53" s="20"/>
      <c r="K53" s="20"/>
      <c r="L53" s="20"/>
      <c r="M53" s="20">
        <v>100</v>
      </c>
      <c r="N53" s="20"/>
      <c r="O53" s="20">
        <f t="shared" si="2"/>
        <v>200</v>
      </c>
      <c r="P53" s="20" t="s">
        <v>1250</v>
      </c>
      <c r="Q53" s="20" t="s">
        <v>1241</v>
      </c>
      <c r="R53" s="34">
        <v>1.25</v>
      </c>
      <c r="S53" s="34">
        <f t="shared" si="3"/>
        <v>250</v>
      </c>
    </row>
    <row r="54" spans="1:19" ht="15" customHeight="1" x14ac:dyDescent="0.2">
      <c r="A54" s="185" t="s">
        <v>1637</v>
      </c>
      <c r="B54" s="103" t="s">
        <v>1289</v>
      </c>
      <c r="C54" s="102" t="s">
        <v>98</v>
      </c>
      <c r="D54" s="20">
        <v>500</v>
      </c>
      <c r="E54" s="20"/>
      <c r="F54" s="20"/>
      <c r="G54" s="20"/>
      <c r="H54" s="20"/>
      <c r="I54" s="20"/>
      <c r="J54" s="20"/>
      <c r="K54" s="20"/>
      <c r="L54" s="20"/>
      <c r="M54" s="20">
        <v>150</v>
      </c>
      <c r="N54" s="20"/>
      <c r="O54" s="20">
        <f t="shared" si="2"/>
        <v>650</v>
      </c>
      <c r="P54" s="20" t="s">
        <v>1250</v>
      </c>
      <c r="Q54" s="20" t="s">
        <v>1241</v>
      </c>
      <c r="R54" s="34">
        <v>6</v>
      </c>
      <c r="S54" s="34">
        <f t="shared" si="3"/>
        <v>3900</v>
      </c>
    </row>
    <row r="55" spans="1:19" ht="15" customHeight="1" x14ac:dyDescent="0.2">
      <c r="A55" s="185" t="s">
        <v>1637</v>
      </c>
      <c r="B55" s="103" t="s">
        <v>1323</v>
      </c>
      <c r="C55" s="102" t="s">
        <v>98</v>
      </c>
      <c r="D55" s="20">
        <v>2500</v>
      </c>
      <c r="E55" s="20"/>
      <c r="F55" s="20"/>
      <c r="G55" s="20"/>
      <c r="H55" s="20"/>
      <c r="I55" s="20"/>
      <c r="J55" s="20"/>
      <c r="K55" s="20"/>
      <c r="L55" s="20"/>
      <c r="M55" s="20">
        <v>1000</v>
      </c>
      <c r="N55" s="20"/>
      <c r="O55" s="20">
        <f t="shared" si="2"/>
        <v>3500</v>
      </c>
      <c r="P55" s="20" t="s">
        <v>1250</v>
      </c>
      <c r="Q55" s="20" t="s">
        <v>1241</v>
      </c>
      <c r="R55" s="34">
        <v>10.39</v>
      </c>
      <c r="S55" s="34">
        <f t="shared" si="3"/>
        <v>36365</v>
      </c>
    </row>
    <row r="56" spans="1:19" ht="15" customHeight="1" x14ac:dyDescent="0.2">
      <c r="A56" s="185" t="s">
        <v>1637</v>
      </c>
      <c r="B56" s="93" t="s">
        <v>1324</v>
      </c>
      <c r="C56" s="102" t="s">
        <v>98</v>
      </c>
      <c r="D56" s="20">
        <v>2500</v>
      </c>
      <c r="E56" s="20"/>
      <c r="F56" s="20"/>
      <c r="G56" s="20"/>
      <c r="H56" s="20"/>
      <c r="I56" s="20"/>
      <c r="J56" s="20"/>
      <c r="K56" s="20"/>
      <c r="L56" s="20"/>
      <c r="M56" s="20">
        <v>1000</v>
      </c>
      <c r="N56" s="20"/>
      <c r="O56" s="20">
        <f t="shared" si="2"/>
        <v>3500</v>
      </c>
      <c r="P56" s="20" t="s">
        <v>1250</v>
      </c>
      <c r="Q56" s="20" t="s">
        <v>1241</v>
      </c>
      <c r="R56" s="34">
        <v>9.9</v>
      </c>
      <c r="S56" s="34">
        <f t="shared" si="3"/>
        <v>34650</v>
      </c>
    </row>
    <row r="57" spans="1:19" ht="15" customHeight="1" x14ac:dyDescent="0.2">
      <c r="A57" s="185" t="s">
        <v>1637</v>
      </c>
      <c r="B57" s="93" t="s">
        <v>1290</v>
      </c>
      <c r="C57" s="102" t="s">
        <v>101</v>
      </c>
      <c r="D57" s="20">
        <v>200</v>
      </c>
      <c r="E57" s="20"/>
      <c r="F57" s="20"/>
      <c r="G57" s="20"/>
      <c r="H57" s="20"/>
      <c r="I57" s="20"/>
      <c r="J57" s="20"/>
      <c r="K57" s="20"/>
      <c r="L57" s="20"/>
      <c r="M57" s="20">
        <v>200</v>
      </c>
      <c r="N57" s="20"/>
      <c r="O57" s="20">
        <f t="shared" si="2"/>
        <v>400</v>
      </c>
      <c r="P57" s="20" t="s">
        <v>1250</v>
      </c>
      <c r="Q57" s="20" t="s">
        <v>1241</v>
      </c>
      <c r="R57" s="34">
        <v>13.4</v>
      </c>
      <c r="S57" s="34">
        <f t="shared" si="3"/>
        <v>5360</v>
      </c>
    </row>
    <row r="58" spans="1:19" ht="15" customHeight="1" x14ac:dyDescent="0.2">
      <c r="A58" s="185" t="s">
        <v>1637</v>
      </c>
      <c r="B58" s="93" t="s">
        <v>1291</v>
      </c>
      <c r="C58" s="102" t="s">
        <v>98</v>
      </c>
      <c r="D58" s="20">
        <v>600</v>
      </c>
      <c r="E58" s="20"/>
      <c r="F58" s="20"/>
      <c r="G58" s="20"/>
      <c r="H58" s="20"/>
      <c r="I58" s="20"/>
      <c r="J58" s="20"/>
      <c r="K58" s="20"/>
      <c r="L58" s="20"/>
      <c r="M58" s="20">
        <v>200</v>
      </c>
      <c r="N58" s="20"/>
      <c r="O58" s="20">
        <f t="shared" si="2"/>
        <v>800</v>
      </c>
      <c r="P58" s="20" t="s">
        <v>1250</v>
      </c>
      <c r="Q58" s="20" t="s">
        <v>1241</v>
      </c>
      <c r="R58" s="34">
        <v>62</v>
      </c>
      <c r="S58" s="34">
        <f t="shared" si="3"/>
        <v>49600</v>
      </c>
    </row>
    <row r="59" spans="1:19" ht="15" customHeight="1" x14ac:dyDescent="0.2">
      <c r="A59" s="185" t="s">
        <v>1637</v>
      </c>
      <c r="B59" s="93" t="s">
        <v>1292</v>
      </c>
      <c r="C59" s="102" t="s">
        <v>98</v>
      </c>
      <c r="D59" s="20">
        <v>1650</v>
      </c>
      <c r="E59" s="20"/>
      <c r="F59" s="20"/>
      <c r="G59" s="20"/>
      <c r="H59" s="20"/>
      <c r="I59" s="20"/>
      <c r="J59" s="20"/>
      <c r="K59" s="20"/>
      <c r="L59" s="20"/>
      <c r="M59" s="20"/>
      <c r="N59" s="20"/>
      <c r="O59" s="20">
        <v>1650</v>
      </c>
      <c r="P59" s="20" t="s">
        <v>1250</v>
      </c>
      <c r="Q59" s="20" t="s">
        <v>1241</v>
      </c>
      <c r="R59" s="34">
        <v>25.04</v>
      </c>
      <c r="S59" s="34">
        <f t="shared" si="3"/>
        <v>41316</v>
      </c>
    </row>
    <row r="60" spans="1:19" ht="15" customHeight="1" x14ac:dyDescent="0.2">
      <c r="A60" s="185" t="s">
        <v>1637</v>
      </c>
      <c r="B60" s="93" t="s">
        <v>1293</v>
      </c>
      <c r="C60" s="102" t="s">
        <v>98</v>
      </c>
      <c r="D60" s="20">
        <v>1000</v>
      </c>
      <c r="E60" s="20"/>
      <c r="F60" s="20"/>
      <c r="G60" s="20"/>
      <c r="H60" s="20"/>
      <c r="I60" s="20"/>
      <c r="J60" s="20"/>
      <c r="K60" s="20"/>
      <c r="L60" s="20"/>
      <c r="M60" s="20">
        <v>1200</v>
      </c>
      <c r="N60" s="20"/>
      <c r="O60" s="20">
        <f t="shared" ref="O60:O68" si="4">SUM(A60:M60)</f>
        <v>2200</v>
      </c>
      <c r="P60" s="20" t="s">
        <v>1250</v>
      </c>
      <c r="Q60" s="20" t="s">
        <v>1241</v>
      </c>
      <c r="R60" s="34">
        <v>25.19</v>
      </c>
      <c r="S60" s="34">
        <f t="shared" si="3"/>
        <v>55418</v>
      </c>
    </row>
    <row r="61" spans="1:19" ht="15" customHeight="1" x14ac:dyDescent="0.2">
      <c r="A61" s="185" t="s">
        <v>1637</v>
      </c>
      <c r="B61" s="103" t="s">
        <v>1294</v>
      </c>
      <c r="C61" s="102" t="s">
        <v>98</v>
      </c>
      <c r="D61" s="20">
        <v>1000</v>
      </c>
      <c r="E61" s="20"/>
      <c r="F61" s="20"/>
      <c r="G61" s="20"/>
      <c r="H61" s="20"/>
      <c r="I61" s="20"/>
      <c r="J61" s="20"/>
      <c r="K61" s="20"/>
      <c r="L61" s="20"/>
      <c r="M61" s="20">
        <v>1000</v>
      </c>
      <c r="N61" s="20"/>
      <c r="O61" s="20">
        <f t="shared" si="4"/>
        <v>2000</v>
      </c>
      <c r="P61" s="20" t="s">
        <v>1250</v>
      </c>
      <c r="Q61" s="20" t="s">
        <v>1241</v>
      </c>
      <c r="R61" s="34">
        <v>17.600000000000001</v>
      </c>
      <c r="S61" s="34">
        <f t="shared" si="3"/>
        <v>35200</v>
      </c>
    </row>
    <row r="62" spans="1:19" ht="15" customHeight="1" x14ac:dyDescent="0.2">
      <c r="A62" s="185" t="s">
        <v>1637</v>
      </c>
      <c r="B62" s="103" t="s">
        <v>1295</v>
      </c>
      <c r="C62" s="102" t="s">
        <v>98</v>
      </c>
      <c r="D62" s="20">
        <v>1000</v>
      </c>
      <c r="E62" s="20"/>
      <c r="F62" s="20"/>
      <c r="G62" s="20"/>
      <c r="H62" s="20"/>
      <c r="I62" s="20"/>
      <c r="J62" s="20"/>
      <c r="K62" s="20"/>
      <c r="L62" s="20"/>
      <c r="M62" s="20">
        <v>1000</v>
      </c>
      <c r="N62" s="20"/>
      <c r="O62" s="20">
        <f t="shared" si="4"/>
        <v>2000</v>
      </c>
      <c r="P62" s="20" t="s">
        <v>1250</v>
      </c>
      <c r="Q62" s="20" t="s">
        <v>1241</v>
      </c>
      <c r="R62" s="34">
        <v>11.57</v>
      </c>
      <c r="S62" s="34">
        <f t="shared" si="3"/>
        <v>23140</v>
      </c>
    </row>
    <row r="63" spans="1:19" ht="15" customHeight="1" x14ac:dyDescent="0.2">
      <c r="A63" s="185" t="s">
        <v>1637</v>
      </c>
      <c r="B63" s="93" t="s">
        <v>1296</v>
      </c>
      <c r="C63" s="102" t="s">
        <v>98</v>
      </c>
      <c r="D63" s="20">
        <v>1000</v>
      </c>
      <c r="E63" s="20"/>
      <c r="F63" s="20"/>
      <c r="G63" s="20"/>
      <c r="H63" s="20"/>
      <c r="I63" s="20"/>
      <c r="J63" s="20"/>
      <c r="K63" s="20"/>
      <c r="L63" s="20"/>
      <c r="M63" s="20">
        <v>1000</v>
      </c>
      <c r="N63" s="20"/>
      <c r="O63" s="20">
        <f t="shared" si="4"/>
        <v>2000</v>
      </c>
      <c r="P63" s="20" t="s">
        <v>1250</v>
      </c>
      <c r="Q63" s="20" t="s">
        <v>1241</v>
      </c>
      <c r="R63" s="34">
        <v>6.1</v>
      </c>
      <c r="S63" s="34">
        <f t="shared" si="3"/>
        <v>12200</v>
      </c>
    </row>
    <row r="64" spans="1:19" ht="15" customHeight="1" x14ac:dyDescent="0.2">
      <c r="A64" s="185" t="s">
        <v>1637</v>
      </c>
      <c r="B64" s="103" t="s">
        <v>1297</v>
      </c>
      <c r="C64" s="102" t="s">
        <v>98</v>
      </c>
      <c r="D64" s="20">
        <v>1000</v>
      </c>
      <c r="E64" s="20"/>
      <c r="F64" s="20"/>
      <c r="G64" s="20"/>
      <c r="H64" s="20"/>
      <c r="I64" s="20"/>
      <c r="J64" s="20"/>
      <c r="K64" s="20"/>
      <c r="L64" s="20"/>
      <c r="M64" s="20">
        <v>1200</v>
      </c>
      <c r="N64" s="20"/>
      <c r="O64" s="20">
        <f t="shared" si="4"/>
        <v>2200</v>
      </c>
      <c r="P64" s="20" t="s">
        <v>1250</v>
      </c>
      <c r="Q64" s="20" t="s">
        <v>1241</v>
      </c>
      <c r="R64" s="34">
        <v>2.86</v>
      </c>
      <c r="S64" s="34">
        <f t="shared" si="3"/>
        <v>6292</v>
      </c>
    </row>
    <row r="65" spans="1:19" ht="15" customHeight="1" x14ac:dyDescent="0.2">
      <c r="A65" s="185" t="s">
        <v>1637</v>
      </c>
      <c r="B65" s="103" t="s">
        <v>1298</v>
      </c>
      <c r="C65" s="102" t="s">
        <v>98</v>
      </c>
      <c r="D65" s="20">
        <v>1000</v>
      </c>
      <c r="E65" s="20"/>
      <c r="F65" s="20"/>
      <c r="G65" s="20"/>
      <c r="H65" s="20"/>
      <c r="I65" s="20"/>
      <c r="J65" s="20"/>
      <c r="K65" s="20"/>
      <c r="L65" s="20"/>
      <c r="M65" s="20">
        <v>500</v>
      </c>
      <c r="N65" s="20"/>
      <c r="O65" s="20">
        <f t="shared" si="4"/>
        <v>1500</v>
      </c>
      <c r="P65" s="20" t="s">
        <v>1250</v>
      </c>
      <c r="Q65" s="20" t="s">
        <v>1241</v>
      </c>
      <c r="R65" s="34">
        <v>7</v>
      </c>
      <c r="S65" s="34">
        <f t="shared" si="3"/>
        <v>10500</v>
      </c>
    </row>
    <row r="66" spans="1:19" ht="15" customHeight="1" x14ac:dyDescent="0.2">
      <c r="A66" s="185" t="s">
        <v>1637</v>
      </c>
      <c r="B66" s="93" t="s">
        <v>1299</v>
      </c>
      <c r="C66" s="102" t="s">
        <v>98</v>
      </c>
      <c r="D66" s="20">
        <v>300</v>
      </c>
      <c r="E66" s="20"/>
      <c r="F66" s="20"/>
      <c r="G66" s="20"/>
      <c r="H66" s="20"/>
      <c r="I66" s="20"/>
      <c r="J66" s="20"/>
      <c r="K66" s="20"/>
      <c r="L66" s="20"/>
      <c r="M66" s="20"/>
      <c r="N66" s="20"/>
      <c r="O66" s="20">
        <f t="shared" si="4"/>
        <v>300</v>
      </c>
      <c r="P66" s="20" t="s">
        <v>1250</v>
      </c>
      <c r="Q66" s="20" t="s">
        <v>1241</v>
      </c>
      <c r="R66" s="34">
        <v>7.77</v>
      </c>
      <c r="S66" s="34">
        <f t="shared" si="3"/>
        <v>2331</v>
      </c>
    </row>
    <row r="67" spans="1:19" ht="15" customHeight="1" x14ac:dyDescent="0.2">
      <c r="A67" s="185" t="s">
        <v>1637</v>
      </c>
      <c r="B67" s="103" t="s">
        <v>1300</v>
      </c>
      <c r="C67" s="102" t="s">
        <v>98</v>
      </c>
      <c r="D67" s="20">
        <v>500</v>
      </c>
      <c r="E67" s="20"/>
      <c r="F67" s="20"/>
      <c r="G67" s="20"/>
      <c r="H67" s="20"/>
      <c r="I67" s="20"/>
      <c r="J67" s="20"/>
      <c r="K67" s="20"/>
      <c r="L67" s="20"/>
      <c r="M67" s="20">
        <v>500</v>
      </c>
      <c r="N67" s="20"/>
      <c r="O67" s="20">
        <f t="shared" si="4"/>
        <v>1000</v>
      </c>
      <c r="P67" s="20" t="s">
        <v>1250</v>
      </c>
      <c r="Q67" s="20" t="s">
        <v>1241</v>
      </c>
      <c r="R67" s="34">
        <v>6.5</v>
      </c>
      <c r="S67" s="34">
        <f t="shared" si="3"/>
        <v>6500</v>
      </c>
    </row>
    <row r="68" spans="1:19" ht="15" customHeight="1" x14ac:dyDescent="0.2">
      <c r="A68" s="185" t="s">
        <v>1637</v>
      </c>
      <c r="B68" s="103" t="s">
        <v>1301</v>
      </c>
      <c r="C68" s="102" t="s">
        <v>98</v>
      </c>
      <c r="D68" s="20">
        <v>250</v>
      </c>
      <c r="E68" s="20"/>
      <c r="F68" s="20"/>
      <c r="G68" s="20"/>
      <c r="H68" s="20"/>
      <c r="I68" s="20"/>
      <c r="J68" s="20"/>
      <c r="K68" s="20"/>
      <c r="L68" s="20"/>
      <c r="M68" s="20">
        <v>200</v>
      </c>
      <c r="N68" s="20"/>
      <c r="O68" s="20">
        <f t="shared" si="4"/>
        <v>450</v>
      </c>
      <c r="P68" s="20" t="s">
        <v>1250</v>
      </c>
      <c r="Q68" s="20" t="s">
        <v>1241</v>
      </c>
      <c r="R68" s="34">
        <v>34.99</v>
      </c>
      <c r="S68" s="34">
        <f t="shared" si="3"/>
        <v>15745.5</v>
      </c>
    </row>
  </sheetData>
  <mergeCells count="5">
    <mergeCell ref="A8:S8"/>
    <mergeCell ref="A6:S6"/>
    <mergeCell ref="R1:R5"/>
    <mergeCell ref="S1:S5"/>
    <mergeCell ref="Q1:Q5"/>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A4" zoomScale="90" zoomScaleNormal="90" workbookViewId="0">
      <selection activeCell="H15" sqref="H15"/>
    </sheetView>
  </sheetViews>
  <sheetFormatPr defaultRowHeight="14.25" x14ac:dyDescent="0.2"/>
  <cols>
    <col min="1" max="1" width="16.875" customWidth="1"/>
    <col min="2" max="2" width="36.375" style="10" customWidth="1"/>
    <col min="3" max="3" width="9.625" customWidth="1"/>
    <col min="4" max="4" width="8.25" customWidth="1"/>
    <col min="5" max="5" width="13.125" customWidth="1"/>
    <col min="7" max="7" width="11.5" customWidth="1"/>
    <col min="8" max="8" width="10.875" customWidth="1"/>
    <col min="10" max="10" width="7" customWidth="1"/>
    <col min="11" max="11" width="10.625" customWidth="1"/>
    <col min="12" max="12" width="14.125" customWidth="1"/>
    <col min="14" max="14" width="9" style="17"/>
    <col min="15" max="15" width="11.875" style="17" customWidth="1"/>
    <col min="16" max="16" width="13.25" style="17" customWidth="1"/>
    <col min="17" max="17" width="11.875" style="17" customWidth="1"/>
    <col min="18" max="18" width="12.75" style="17" customWidth="1"/>
    <col min="19" max="19" width="16.5" style="17"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1652</v>
      </c>
      <c r="B6" s="193"/>
      <c r="C6" s="193"/>
      <c r="D6" s="193"/>
      <c r="E6" s="193"/>
      <c r="F6" s="193"/>
      <c r="G6" s="193"/>
      <c r="H6" s="193"/>
      <c r="I6" s="193"/>
      <c r="J6" s="193"/>
      <c r="K6" s="193"/>
      <c r="L6" s="193"/>
      <c r="M6" s="193"/>
      <c r="N6" s="193"/>
      <c r="O6" s="193"/>
      <c r="P6" s="193"/>
      <c r="Q6" s="193"/>
      <c r="R6" s="193"/>
      <c r="S6" s="194"/>
    </row>
    <row r="7" spans="1:19" s="277" customFormat="1" ht="48" x14ac:dyDescent="0.2">
      <c r="A7" s="225" t="s">
        <v>1</v>
      </c>
      <c r="B7" s="225" t="s">
        <v>2</v>
      </c>
      <c r="C7" s="225" t="s">
        <v>3</v>
      </c>
      <c r="D7" s="225" t="s">
        <v>4</v>
      </c>
      <c r="E7" s="225" t="s">
        <v>5</v>
      </c>
      <c r="F7" s="225" t="s">
        <v>9</v>
      </c>
      <c r="G7" s="225" t="s">
        <v>102</v>
      </c>
      <c r="H7" s="225" t="s">
        <v>6</v>
      </c>
      <c r="I7" s="225" t="s">
        <v>526</v>
      </c>
      <c r="J7" s="225" t="s">
        <v>10</v>
      </c>
      <c r="K7" s="225" t="s">
        <v>486</v>
      </c>
      <c r="L7" s="225" t="s">
        <v>467</v>
      </c>
      <c r="M7" s="225" t="s">
        <v>7</v>
      </c>
      <c r="N7" s="225" t="s">
        <v>469</v>
      </c>
      <c r="O7" s="225" t="s">
        <v>8</v>
      </c>
      <c r="P7" s="225" t="s">
        <v>468</v>
      </c>
      <c r="Q7" s="225" t="s">
        <v>478</v>
      </c>
      <c r="R7" s="225" t="s">
        <v>476</v>
      </c>
      <c r="S7" s="225" t="s">
        <v>477</v>
      </c>
    </row>
    <row r="8" spans="1:19" x14ac:dyDescent="0.2">
      <c r="A8" s="251" t="s">
        <v>525</v>
      </c>
      <c r="B8" s="244"/>
      <c r="C8" s="244"/>
      <c r="D8" s="244"/>
      <c r="E8" s="244"/>
      <c r="F8" s="244"/>
      <c r="G8" s="244"/>
      <c r="H8" s="244"/>
      <c r="I8" s="244"/>
      <c r="J8" s="244"/>
      <c r="K8" s="244"/>
      <c r="L8" s="244"/>
      <c r="M8" s="244"/>
      <c r="N8" s="244"/>
      <c r="O8" s="244"/>
      <c r="P8" s="244"/>
      <c r="Q8" s="244"/>
      <c r="R8" s="244"/>
      <c r="S8" s="244"/>
    </row>
    <row r="9" spans="1:19" ht="36" x14ac:dyDescent="0.2">
      <c r="A9" s="187" t="s">
        <v>1638</v>
      </c>
      <c r="B9" s="252" t="s">
        <v>470</v>
      </c>
      <c r="C9" s="236" t="s">
        <v>109</v>
      </c>
      <c r="D9" s="253"/>
      <c r="E9" s="253"/>
      <c r="F9" s="253"/>
      <c r="G9" s="253"/>
      <c r="H9" s="253"/>
      <c r="I9" s="253"/>
      <c r="J9" s="253"/>
      <c r="K9" s="253"/>
      <c r="L9" s="253"/>
      <c r="M9" s="253"/>
      <c r="N9" s="254">
        <v>12</v>
      </c>
      <c r="O9" s="254">
        <v>12</v>
      </c>
      <c r="P9" s="254" t="s">
        <v>522</v>
      </c>
      <c r="Q9" s="254" t="s">
        <v>1241</v>
      </c>
      <c r="R9" s="255">
        <v>2000</v>
      </c>
      <c r="S9" s="255">
        <v>24000</v>
      </c>
    </row>
    <row r="10" spans="1:19" ht="36" x14ac:dyDescent="0.2">
      <c r="A10" s="187" t="s">
        <v>1639</v>
      </c>
      <c r="B10" s="256" t="s">
        <v>471</v>
      </c>
      <c r="C10" s="236" t="s">
        <v>109</v>
      </c>
      <c r="D10" s="254">
        <v>2</v>
      </c>
      <c r="E10" s="257"/>
      <c r="F10" s="257"/>
      <c r="G10" s="257"/>
      <c r="H10" s="257"/>
      <c r="I10" s="257"/>
      <c r="J10" s="257"/>
      <c r="K10" s="257"/>
      <c r="L10" s="257"/>
      <c r="M10" s="257"/>
      <c r="N10" s="258"/>
      <c r="O10" s="258"/>
      <c r="P10" s="254" t="s">
        <v>108</v>
      </c>
      <c r="Q10" s="254" t="s">
        <v>1241</v>
      </c>
      <c r="R10" s="259">
        <v>5270</v>
      </c>
      <c r="S10" s="259">
        <v>10540</v>
      </c>
    </row>
    <row r="11" spans="1:19" x14ac:dyDescent="0.2">
      <c r="A11" s="187" t="s">
        <v>1638</v>
      </c>
      <c r="B11" s="260" t="s">
        <v>472</v>
      </c>
      <c r="C11" s="236" t="s">
        <v>109</v>
      </c>
      <c r="D11" s="254"/>
      <c r="E11" s="254"/>
      <c r="F11" s="254"/>
      <c r="G11" s="254"/>
      <c r="H11" s="254"/>
      <c r="I11" s="254"/>
      <c r="J11" s="254"/>
      <c r="K11" s="254"/>
      <c r="L11" s="254"/>
      <c r="M11" s="254"/>
      <c r="N11" s="254">
        <v>12</v>
      </c>
      <c r="O11" s="254"/>
      <c r="P11" s="254" t="s">
        <v>523</v>
      </c>
      <c r="Q11" s="254" t="s">
        <v>1241</v>
      </c>
      <c r="R11" s="255">
        <v>4600</v>
      </c>
      <c r="S11" s="255">
        <v>55200</v>
      </c>
    </row>
    <row r="12" spans="1:19" ht="36" x14ac:dyDescent="0.2">
      <c r="A12" s="187" t="s">
        <v>1638</v>
      </c>
      <c r="B12" s="256" t="s">
        <v>473</v>
      </c>
      <c r="C12" s="236" t="s">
        <v>109</v>
      </c>
      <c r="D12" s="254"/>
      <c r="E12" s="254"/>
      <c r="F12" s="254"/>
      <c r="G12" s="254"/>
      <c r="H12" s="254"/>
      <c r="I12" s="254"/>
      <c r="J12" s="254"/>
      <c r="K12" s="254"/>
      <c r="L12" s="254"/>
      <c r="M12" s="254"/>
      <c r="N12" s="254">
        <v>12</v>
      </c>
      <c r="O12" s="254"/>
      <c r="P12" s="254" t="s">
        <v>522</v>
      </c>
      <c r="Q12" s="254" t="s">
        <v>1241</v>
      </c>
      <c r="R12" s="255">
        <v>3000</v>
      </c>
      <c r="S12" s="255">
        <v>36000</v>
      </c>
    </row>
    <row r="13" spans="1:19" ht="72" x14ac:dyDescent="0.2">
      <c r="A13" s="187" t="s">
        <v>1639</v>
      </c>
      <c r="B13" s="252" t="s">
        <v>474</v>
      </c>
      <c r="C13" s="236" t="s">
        <v>109</v>
      </c>
      <c r="D13" s="254">
        <v>12</v>
      </c>
      <c r="E13" s="254"/>
      <c r="F13" s="254"/>
      <c r="G13" s="254"/>
      <c r="H13" s="254"/>
      <c r="I13" s="254"/>
      <c r="J13" s="254"/>
      <c r="K13" s="254"/>
      <c r="L13" s="254"/>
      <c r="M13" s="254"/>
      <c r="N13" s="254">
        <v>12</v>
      </c>
      <c r="O13" s="254"/>
      <c r="P13" s="254" t="s">
        <v>524</v>
      </c>
      <c r="Q13" s="254" t="s">
        <v>1241</v>
      </c>
      <c r="R13" s="255">
        <v>1933.33</v>
      </c>
      <c r="S13" s="255">
        <v>23200</v>
      </c>
    </row>
    <row r="14" spans="1:19" ht="24" x14ac:dyDescent="0.2">
      <c r="A14" s="187" t="s">
        <v>1639</v>
      </c>
      <c r="B14" s="256" t="s">
        <v>479</v>
      </c>
      <c r="C14" s="254" t="s">
        <v>109</v>
      </c>
      <c r="D14" s="254">
        <v>12</v>
      </c>
      <c r="E14" s="261"/>
      <c r="F14" s="261"/>
      <c r="G14" s="261"/>
      <c r="H14" s="261"/>
      <c r="I14" s="261"/>
      <c r="J14" s="261"/>
      <c r="K14" s="261"/>
      <c r="L14" s="261"/>
      <c r="M14" s="261"/>
      <c r="N14" s="261"/>
      <c r="O14" s="254">
        <v>12</v>
      </c>
      <c r="P14" s="254" t="s">
        <v>485</v>
      </c>
      <c r="Q14" s="254" t="s">
        <v>1241</v>
      </c>
      <c r="R14" s="255">
        <v>1001.04</v>
      </c>
      <c r="S14" s="255">
        <v>12012.48</v>
      </c>
    </row>
    <row r="15" spans="1:19" ht="205.5" customHeight="1" x14ac:dyDescent="0.2">
      <c r="A15" s="187" t="s">
        <v>1639</v>
      </c>
      <c r="B15" s="252" t="s">
        <v>513</v>
      </c>
      <c r="C15" s="254" t="s">
        <v>109</v>
      </c>
      <c r="D15" s="261"/>
      <c r="E15" s="261"/>
      <c r="F15" s="261"/>
      <c r="G15" s="261"/>
      <c r="H15" s="261"/>
      <c r="I15" s="254">
        <v>12</v>
      </c>
      <c r="J15" s="261"/>
      <c r="K15" s="261"/>
      <c r="L15" s="261"/>
      <c r="M15" s="261"/>
      <c r="N15" s="254"/>
      <c r="O15" s="254">
        <v>12</v>
      </c>
      <c r="P15" s="261" t="s">
        <v>108</v>
      </c>
      <c r="Q15" s="254" t="s">
        <v>1240</v>
      </c>
      <c r="R15" s="255">
        <v>51570.66</v>
      </c>
      <c r="S15" s="255">
        <v>618848.02</v>
      </c>
    </row>
    <row r="16" spans="1:19" ht="72" customHeight="1" x14ac:dyDescent="0.2">
      <c r="A16" s="187" t="s">
        <v>1640</v>
      </c>
      <c r="B16" s="262" t="s">
        <v>514</v>
      </c>
      <c r="C16" s="254" t="s">
        <v>109</v>
      </c>
      <c r="D16" s="254">
        <v>12</v>
      </c>
      <c r="E16" s="261"/>
      <c r="F16" s="261"/>
      <c r="G16" s="261"/>
      <c r="H16" s="261"/>
      <c r="I16" s="261"/>
      <c r="J16" s="261"/>
      <c r="K16" s="261"/>
      <c r="L16" s="261"/>
      <c r="M16" s="261"/>
      <c r="N16" s="261"/>
      <c r="O16" s="254">
        <v>12</v>
      </c>
      <c r="P16" s="254" t="s">
        <v>523</v>
      </c>
      <c r="Q16" s="254" t="s">
        <v>1241</v>
      </c>
      <c r="R16" s="263">
        <v>819</v>
      </c>
      <c r="S16" s="255">
        <v>9828</v>
      </c>
    </row>
    <row r="17" spans="1:19" ht="24" x14ac:dyDescent="0.2">
      <c r="A17" s="187" t="s">
        <v>1640</v>
      </c>
      <c r="B17" s="264" t="s">
        <v>515</v>
      </c>
      <c r="C17" s="254" t="s">
        <v>109</v>
      </c>
      <c r="D17" s="254">
        <v>12</v>
      </c>
      <c r="E17" s="261"/>
      <c r="F17" s="261"/>
      <c r="G17" s="261"/>
      <c r="H17" s="261"/>
      <c r="I17" s="261"/>
      <c r="J17" s="261"/>
      <c r="K17" s="261"/>
      <c r="L17" s="261"/>
      <c r="M17" s="261"/>
      <c r="N17" s="261"/>
      <c r="O17" s="254">
        <v>12</v>
      </c>
      <c r="P17" s="254" t="s">
        <v>112</v>
      </c>
      <c r="Q17" s="254" t="s">
        <v>1241</v>
      </c>
      <c r="R17" s="255">
        <v>1341.28</v>
      </c>
      <c r="S17" s="255">
        <v>16095.36</v>
      </c>
    </row>
    <row r="18" spans="1:19" ht="84" x14ac:dyDescent="0.2">
      <c r="A18" s="187" t="s">
        <v>1640</v>
      </c>
      <c r="B18" s="265" t="s">
        <v>516</v>
      </c>
      <c r="C18" s="254" t="s">
        <v>109</v>
      </c>
      <c r="D18" s="254">
        <v>12</v>
      </c>
      <c r="E18" s="261"/>
      <c r="F18" s="261"/>
      <c r="G18" s="261"/>
      <c r="H18" s="261"/>
      <c r="I18" s="261"/>
      <c r="J18" s="261"/>
      <c r="K18" s="261"/>
      <c r="L18" s="261"/>
      <c r="M18" s="261"/>
      <c r="N18" s="261"/>
      <c r="O18" s="254">
        <v>12</v>
      </c>
      <c r="P18" s="254" t="s">
        <v>522</v>
      </c>
      <c r="Q18" s="254" t="s">
        <v>1241</v>
      </c>
      <c r="R18" s="255">
        <v>1900</v>
      </c>
      <c r="S18" s="255">
        <v>22800</v>
      </c>
    </row>
    <row r="19" spans="1:19" x14ac:dyDescent="0.2">
      <c r="A19" s="187" t="s">
        <v>1639</v>
      </c>
      <c r="B19" s="252" t="s">
        <v>534</v>
      </c>
      <c r="C19" s="254" t="s">
        <v>109</v>
      </c>
      <c r="D19" s="261"/>
      <c r="E19" s="261"/>
      <c r="F19" s="261"/>
      <c r="G19" s="261"/>
      <c r="H19" s="261"/>
      <c r="I19" s="261"/>
      <c r="J19" s="261"/>
      <c r="K19" s="261"/>
      <c r="L19" s="261"/>
      <c r="M19" s="261"/>
      <c r="N19" s="254">
        <v>12</v>
      </c>
      <c r="O19" s="254">
        <v>12</v>
      </c>
      <c r="P19" s="254" t="s">
        <v>110</v>
      </c>
      <c r="Q19" s="254" t="s">
        <v>1241</v>
      </c>
      <c r="R19" s="255">
        <v>880</v>
      </c>
      <c r="S19" s="255">
        <v>10560</v>
      </c>
    </row>
    <row r="20" spans="1:19" ht="24" x14ac:dyDescent="0.2">
      <c r="A20" s="187" t="s">
        <v>1639</v>
      </c>
      <c r="B20" s="252" t="s">
        <v>539</v>
      </c>
      <c r="C20" s="254" t="s">
        <v>109</v>
      </c>
      <c r="D20" s="254">
        <v>12</v>
      </c>
      <c r="E20" s="261"/>
      <c r="F20" s="261"/>
      <c r="G20" s="261"/>
      <c r="H20" s="261"/>
      <c r="I20" s="261"/>
      <c r="J20" s="261"/>
      <c r="K20" s="261"/>
      <c r="L20" s="261"/>
      <c r="M20" s="261"/>
      <c r="N20" s="261"/>
      <c r="O20" s="254">
        <v>12</v>
      </c>
      <c r="P20" s="254" t="s">
        <v>108</v>
      </c>
      <c r="Q20" s="254" t="s">
        <v>1241</v>
      </c>
      <c r="R20" s="255">
        <v>3135</v>
      </c>
      <c r="S20" s="255">
        <v>37620</v>
      </c>
    </row>
    <row r="21" spans="1:19" ht="72" x14ac:dyDescent="0.2">
      <c r="A21" s="187" t="s">
        <v>1638</v>
      </c>
      <c r="B21" s="252" t="s">
        <v>540</v>
      </c>
      <c r="C21" s="254" t="s">
        <v>109</v>
      </c>
      <c r="D21" s="261"/>
      <c r="E21" s="261"/>
      <c r="F21" s="261"/>
      <c r="G21" s="261"/>
      <c r="H21" s="261"/>
      <c r="I21" s="254">
        <v>12</v>
      </c>
      <c r="J21" s="261"/>
      <c r="K21" s="261"/>
      <c r="L21" s="261"/>
      <c r="M21" s="261"/>
      <c r="N21" s="261"/>
      <c r="O21" s="254">
        <v>12</v>
      </c>
      <c r="P21" s="254" t="s">
        <v>110</v>
      </c>
      <c r="Q21" s="254" t="s">
        <v>1241</v>
      </c>
      <c r="R21" s="255">
        <v>1500</v>
      </c>
      <c r="S21" s="255">
        <v>18000</v>
      </c>
    </row>
    <row r="22" spans="1:19" ht="56.25" customHeight="1" x14ac:dyDescent="0.2">
      <c r="A22" s="187" t="s">
        <v>1638</v>
      </c>
      <c r="B22" s="266" t="s">
        <v>543</v>
      </c>
      <c r="C22" s="254" t="s">
        <v>109</v>
      </c>
      <c r="D22" s="261"/>
      <c r="E22" s="261"/>
      <c r="F22" s="261"/>
      <c r="G22" s="261"/>
      <c r="H22" s="261"/>
      <c r="I22" s="254">
        <v>12</v>
      </c>
      <c r="J22" s="261"/>
      <c r="K22" s="261"/>
      <c r="L22" s="261"/>
      <c r="M22" s="261"/>
      <c r="N22" s="261"/>
      <c r="O22" s="254">
        <v>12</v>
      </c>
      <c r="P22" s="254" t="s">
        <v>522</v>
      </c>
      <c r="Q22" s="254" t="s">
        <v>1241</v>
      </c>
      <c r="R22" s="255">
        <v>3891</v>
      </c>
      <c r="S22" s="255">
        <v>46692</v>
      </c>
    </row>
    <row r="23" spans="1:19" ht="77.25" customHeight="1" x14ac:dyDescent="0.2">
      <c r="A23" s="187" t="s">
        <v>1638</v>
      </c>
      <c r="B23" s="267" t="s">
        <v>551</v>
      </c>
      <c r="C23" s="212" t="s">
        <v>109</v>
      </c>
      <c r="D23" s="268"/>
      <c r="E23" s="268"/>
      <c r="F23" s="268"/>
      <c r="G23" s="268"/>
      <c r="H23" s="268"/>
      <c r="I23" s="268"/>
      <c r="J23" s="268"/>
      <c r="K23" s="268"/>
      <c r="L23" s="268"/>
      <c r="M23" s="254">
        <v>12</v>
      </c>
      <c r="N23" s="269"/>
      <c r="O23" s="212">
        <v>12</v>
      </c>
      <c r="P23" s="254" t="s">
        <v>522</v>
      </c>
      <c r="Q23" s="254" t="s">
        <v>1241</v>
      </c>
      <c r="R23" s="255">
        <v>3500</v>
      </c>
      <c r="S23" s="255">
        <v>42000</v>
      </c>
    </row>
    <row r="24" spans="1:19" ht="192.75" customHeight="1" x14ac:dyDescent="0.2">
      <c r="A24" s="187" t="s">
        <v>1639</v>
      </c>
      <c r="B24" s="252" t="s">
        <v>555</v>
      </c>
      <c r="C24" s="212" t="s">
        <v>109</v>
      </c>
      <c r="D24" s="268"/>
      <c r="E24" s="268"/>
      <c r="F24" s="268"/>
      <c r="G24" s="268"/>
      <c r="H24" s="268"/>
      <c r="I24" s="268"/>
      <c r="J24" s="268"/>
      <c r="K24" s="268"/>
      <c r="L24" s="268"/>
      <c r="M24" s="254">
        <v>12</v>
      </c>
      <c r="N24" s="269"/>
      <c r="O24" s="212">
        <v>12</v>
      </c>
      <c r="P24" s="254" t="s">
        <v>506</v>
      </c>
      <c r="Q24" s="254" t="s">
        <v>1241</v>
      </c>
      <c r="R24" s="255">
        <v>1205</v>
      </c>
      <c r="S24" s="255">
        <v>14460.01</v>
      </c>
    </row>
    <row r="25" spans="1:19" ht="24" x14ac:dyDescent="0.2">
      <c r="A25" s="187" t="s">
        <v>1638</v>
      </c>
      <c r="B25" s="267" t="s">
        <v>557</v>
      </c>
      <c r="C25" s="212" t="s">
        <v>109</v>
      </c>
      <c r="D25" s="268"/>
      <c r="E25" s="268"/>
      <c r="F25" s="268"/>
      <c r="G25" s="268"/>
      <c r="H25" s="268"/>
      <c r="I25" s="268"/>
      <c r="J25" s="268"/>
      <c r="K25" s="268"/>
      <c r="L25" s="254">
        <v>12</v>
      </c>
      <c r="M25" s="268"/>
      <c r="N25" s="269"/>
      <c r="O25" s="212">
        <v>12</v>
      </c>
      <c r="P25" s="254" t="s">
        <v>110</v>
      </c>
      <c r="Q25" s="254" t="s">
        <v>1241</v>
      </c>
      <c r="R25" s="255">
        <v>250</v>
      </c>
      <c r="S25" s="255">
        <v>3000</v>
      </c>
    </row>
    <row r="26" spans="1:19" ht="36" x14ac:dyDescent="0.2">
      <c r="A26" s="187" t="s">
        <v>1638</v>
      </c>
      <c r="B26" s="267" t="s">
        <v>558</v>
      </c>
      <c r="C26" s="212" t="s">
        <v>109</v>
      </c>
      <c r="D26" s="268"/>
      <c r="E26" s="268"/>
      <c r="F26" s="268"/>
      <c r="G26" s="268"/>
      <c r="H26" s="268"/>
      <c r="I26" s="268"/>
      <c r="J26" s="268"/>
      <c r="K26" s="268"/>
      <c r="L26" s="254">
        <v>12</v>
      </c>
      <c r="M26" s="268"/>
      <c r="N26" s="269"/>
      <c r="O26" s="212">
        <v>12</v>
      </c>
      <c r="P26" s="212" t="s">
        <v>111</v>
      </c>
      <c r="Q26" s="254" t="s">
        <v>1241</v>
      </c>
      <c r="R26" s="270">
        <v>166.66</v>
      </c>
      <c r="S26" s="255">
        <v>2000</v>
      </c>
    </row>
    <row r="27" spans="1:19" ht="36" x14ac:dyDescent="0.2">
      <c r="A27" s="187" t="s">
        <v>1638</v>
      </c>
      <c r="B27" s="271" t="s">
        <v>1242</v>
      </c>
      <c r="C27" s="212" t="s">
        <v>109</v>
      </c>
      <c r="D27" s="236"/>
      <c r="E27" s="236"/>
      <c r="F27" s="236"/>
      <c r="G27" s="236"/>
      <c r="H27" s="236"/>
      <c r="I27" s="236">
        <v>12</v>
      </c>
      <c r="J27" s="236"/>
      <c r="K27" s="236"/>
      <c r="L27" s="236"/>
      <c r="M27" s="236"/>
      <c r="N27" s="236"/>
      <c r="O27" s="236">
        <v>12</v>
      </c>
      <c r="P27" s="236" t="s">
        <v>524</v>
      </c>
      <c r="Q27" s="254" t="s">
        <v>1241</v>
      </c>
      <c r="R27" s="237">
        <v>0</v>
      </c>
      <c r="S27" s="259" t="s">
        <v>1336</v>
      </c>
    </row>
    <row r="28" spans="1:19" ht="36" x14ac:dyDescent="0.2">
      <c r="A28" s="187" t="s">
        <v>1638</v>
      </c>
      <c r="B28" s="272" t="s">
        <v>1246</v>
      </c>
      <c r="C28" s="212" t="s">
        <v>109</v>
      </c>
      <c r="D28" s="236"/>
      <c r="E28" s="236"/>
      <c r="F28" s="236"/>
      <c r="G28" s="236"/>
      <c r="H28" s="236"/>
      <c r="I28" s="236"/>
      <c r="J28" s="236"/>
      <c r="K28" s="236">
        <v>1</v>
      </c>
      <c r="L28" s="236"/>
      <c r="M28" s="236"/>
      <c r="N28" s="254"/>
      <c r="O28" s="254">
        <v>1</v>
      </c>
      <c r="P28" s="254" t="s">
        <v>523</v>
      </c>
      <c r="Q28" s="254" t="s">
        <v>1241</v>
      </c>
      <c r="R28" s="255">
        <v>3000</v>
      </c>
      <c r="S28" s="255">
        <v>3000</v>
      </c>
    </row>
    <row r="29" spans="1:19" x14ac:dyDescent="0.2">
      <c r="A29" s="187" t="s">
        <v>1638</v>
      </c>
      <c r="B29" s="272" t="s">
        <v>1339</v>
      </c>
      <c r="C29" s="212" t="s">
        <v>109</v>
      </c>
      <c r="D29" s="236"/>
      <c r="E29" s="236"/>
      <c r="F29" s="236"/>
      <c r="G29" s="236"/>
      <c r="H29" s="236">
        <v>1</v>
      </c>
      <c r="I29" s="236"/>
      <c r="J29" s="236"/>
      <c r="K29" s="236"/>
      <c r="L29" s="236"/>
      <c r="M29" s="236"/>
      <c r="N29" s="236"/>
      <c r="O29" s="236">
        <v>1</v>
      </c>
      <c r="P29" s="236" t="s">
        <v>111</v>
      </c>
      <c r="Q29" s="254" t="s">
        <v>1241</v>
      </c>
      <c r="R29" s="237">
        <v>70180.899999999994</v>
      </c>
      <c r="S29" s="237">
        <v>70180.899999999994</v>
      </c>
    </row>
    <row r="30" spans="1:19" ht="24" x14ac:dyDescent="0.2">
      <c r="A30" s="187" t="s">
        <v>1639</v>
      </c>
      <c r="B30" s="272" t="s">
        <v>1463</v>
      </c>
      <c r="C30" s="212" t="s">
        <v>109</v>
      </c>
      <c r="D30" s="236"/>
      <c r="E30" s="236"/>
      <c r="F30" s="236"/>
      <c r="G30" s="236">
        <v>12</v>
      </c>
      <c r="H30" s="236"/>
      <c r="I30" s="236"/>
      <c r="J30" s="236"/>
      <c r="K30" s="236"/>
      <c r="L30" s="236"/>
      <c r="M30" s="236"/>
      <c r="N30" s="236"/>
      <c r="O30" s="236">
        <v>12</v>
      </c>
      <c r="P30" s="236" t="s">
        <v>485</v>
      </c>
      <c r="Q30" s="236" t="s">
        <v>1241</v>
      </c>
      <c r="R30" s="273">
        <v>1592.48</v>
      </c>
      <c r="S30" s="273">
        <v>19109.759999999998</v>
      </c>
    </row>
    <row r="31" spans="1:19" ht="72" x14ac:dyDescent="0.2">
      <c r="A31" s="187" t="s">
        <v>1638</v>
      </c>
      <c r="B31" s="274" t="s">
        <v>1573</v>
      </c>
      <c r="C31" s="212" t="s">
        <v>109</v>
      </c>
      <c r="D31" s="236"/>
      <c r="E31" s="236"/>
      <c r="F31" s="236"/>
      <c r="G31" s="236">
        <v>1</v>
      </c>
      <c r="H31" s="236"/>
      <c r="I31" s="236"/>
      <c r="J31" s="236"/>
      <c r="K31" s="236"/>
      <c r="L31" s="236"/>
      <c r="M31" s="236"/>
      <c r="N31" s="254"/>
      <c r="O31" s="254">
        <v>1</v>
      </c>
      <c r="P31" s="254" t="s">
        <v>108</v>
      </c>
      <c r="Q31" s="236" t="s">
        <v>1241</v>
      </c>
      <c r="R31" s="255">
        <v>40000</v>
      </c>
      <c r="S31" s="255">
        <v>40000</v>
      </c>
    </row>
    <row r="32" spans="1:19" ht="24" x14ac:dyDescent="0.2">
      <c r="A32" s="187" t="s">
        <v>1641</v>
      </c>
      <c r="B32" s="275" t="s">
        <v>1579</v>
      </c>
      <c r="C32" s="212" t="s">
        <v>109</v>
      </c>
      <c r="D32" s="236"/>
      <c r="E32" s="236"/>
      <c r="F32" s="236"/>
      <c r="G32" s="236"/>
      <c r="H32" s="236">
        <v>1</v>
      </c>
      <c r="I32" s="236"/>
      <c r="J32" s="236"/>
      <c r="K32" s="236"/>
      <c r="L32" s="236"/>
      <c r="M32" s="236"/>
      <c r="N32" s="254"/>
      <c r="O32" s="254">
        <v>1</v>
      </c>
      <c r="P32" s="254" t="s">
        <v>111</v>
      </c>
      <c r="Q32" s="254" t="s">
        <v>1240</v>
      </c>
      <c r="R32" s="255">
        <v>130000</v>
      </c>
      <c r="S32" s="255">
        <v>130000</v>
      </c>
    </row>
    <row r="33" spans="1:19" ht="108" x14ac:dyDescent="0.2">
      <c r="A33" s="187" t="s">
        <v>1638</v>
      </c>
      <c r="B33" s="275" t="s">
        <v>1628</v>
      </c>
      <c r="C33" s="212" t="s">
        <v>109</v>
      </c>
      <c r="D33" s="236"/>
      <c r="E33" s="236"/>
      <c r="F33" s="236"/>
      <c r="G33" s="236"/>
      <c r="H33" s="236"/>
      <c r="I33" s="236"/>
      <c r="J33" s="236"/>
      <c r="K33" s="236"/>
      <c r="L33" s="236"/>
      <c r="M33" s="236"/>
      <c r="N33" s="254">
        <v>12</v>
      </c>
      <c r="O33" s="254"/>
      <c r="P33" s="254" t="s">
        <v>108</v>
      </c>
      <c r="Q33" s="254" t="s">
        <v>1241</v>
      </c>
      <c r="R33" s="255">
        <v>14900</v>
      </c>
      <c r="S33" s="255">
        <v>178800</v>
      </c>
    </row>
  </sheetData>
  <mergeCells count="5">
    <mergeCell ref="Q1:Q5"/>
    <mergeCell ref="R1:R5"/>
    <mergeCell ref="S1:S5"/>
    <mergeCell ref="A8:S8"/>
    <mergeCell ref="A6:S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4" workbookViewId="0">
      <selection activeCell="A7" sqref="A7:XFD7"/>
    </sheetView>
  </sheetViews>
  <sheetFormatPr defaultRowHeight="14.25" x14ac:dyDescent="0.2"/>
  <cols>
    <col min="1" max="1" width="14.5" customWidth="1"/>
    <col min="2" max="2" width="27.25" customWidth="1"/>
    <col min="18" max="18" width="10" bestFit="1" customWidth="1"/>
    <col min="19" max="19" width="11.875" bestFit="1" customWidth="1"/>
  </cols>
  <sheetData>
    <row r="1" spans="1:19" ht="15" customHeight="1" thickBot="1" x14ac:dyDescent="0.25">
      <c r="A1" s="51" t="s">
        <v>0</v>
      </c>
      <c r="B1" s="52"/>
      <c r="C1" s="52"/>
      <c r="D1" s="52"/>
      <c r="E1" s="52"/>
      <c r="F1" s="52"/>
      <c r="G1" s="52"/>
      <c r="H1" s="52"/>
      <c r="I1" s="52"/>
      <c r="J1" s="52"/>
      <c r="K1" s="52"/>
      <c r="L1" s="52"/>
      <c r="M1" s="52"/>
      <c r="N1" s="52"/>
      <c r="O1" s="52"/>
      <c r="P1" s="52"/>
      <c r="Q1" s="197"/>
      <c r="R1" s="195"/>
      <c r="S1" s="196"/>
    </row>
    <row r="2" spans="1:19" ht="22.5" customHeight="1" thickBot="1" x14ac:dyDescent="0.25">
      <c r="A2" s="3" t="s">
        <v>505</v>
      </c>
      <c r="B2" s="53"/>
      <c r="C2" s="54"/>
      <c r="D2" s="54"/>
      <c r="E2" s="54"/>
      <c r="F2" s="54"/>
      <c r="G2" s="54"/>
      <c r="H2" s="54"/>
      <c r="I2" s="54"/>
      <c r="J2" s="54"/>
      <c r="K2" s="54"/>
      <c r="L2" s="54"/>
      <c r="M2" s="54"/>
      <c r="N2" s="54"/>
      <c r="O2" s="54"/>
      <c r="P2" s="54"/>
      <c r="Q2" s="197"/>
      <c r="R2" s="195"/>
      <c r="S2" s="196"/>
    </row>
    <row r="3" spans="1:19" ht="15.75" thickBot="1" x14ac:dyDescent="0.25">
      <c r="A3" s="3"/>
      <c r="B3" s="7"/>
      <c r="C3" s="4"/>
      <c r="D3" s="4"/>
      <c r="E3" s="4"/>
      <c r="F3" s="4"/>
      <c r="G3" s="4"/>
      <c r="H3" s="4"/>
      <c r="I3" s="4"/>
      <c r="J3" s="2"/>
      <c r="K3" s="2"/>
      <c r="L3" s="2"/>
      <c r="M3" s="2"/>
      <c r="N3" s="2"/>
      <c r="O3" s="2"/>
      <c r="P3" s="2"/>
      <c r="Q3" s="197"/>
      <c r="R3" s="195"/>
      <c r="S3" s="196"/>
    </row>
    <row r="4" spans="1:19" ht="15.75" thickBot="1" x14ac:dyDescent="0.25">
      <c r="A4" s="55"/>
      <c r="B4" s="54"/>
      <c r="C4" s="54"/>
      <c r="D4" s="54"/>
      <c r="E4" s="54"/>
      <c r="F4" s="54"/>
      <c r="G4" s="54"/>
      <c r="H4" s="54"/>
      <c r="I4" s="54"/>
      <c r="J4" s="54"/>
      <c r="K4" s="54"/>
      <c r="L4" s="54"/>
      <c r="M4" s="54"/>
      <c r="N4" s="54"/>
      <c r="O4" s="54"/>
      <c r="P4" s="54"/>
      <c r="Q4" s="197"/>
      <c r="R4" s="195"/>
      <c r="S4" s="196"/>
    </row>
    <row r="5" spans="1:19" ht="15.75" thickBot="1" x14ac:dyDescent="0.25">
      <c r="A5" s="5"/>
      <c r="B5" s="8"/>
      <c r="C5" s="6"/>
      <c r="D5" s="6"/>
      <c r="E5" s="6"/>
      <c r="F5" s="6"/>
      <c r="G5" s="6"/>
      <c r="H5" s="6"/>
      <c r="I5" s="6"/>
      <c r="J5" s="6"/>
      <c r="K5" s="6"/>
      <c r="L5" s="6"/>
      <c r="M5" s="6"/>
      <c r="N5" s="6"/>
      <c r="O5" s="6"/>
      <c r="P5" s="6"/>
      <c r="Q5" s="197"/>
      <c r="R5" s="195"/>
      <c r="S5" s="196"/>
    </row>
    <row r="6" spans="1:19" ht="15" thickBot="1" x14ac:dyDescent="0.25">
      <c r="A6" s="192" t="s">
        <v>1630</v>
      </c>
      <c r="B6" s="193"/>
      <c r="C6" s="193"/>
      <c r="D6" s="193"/>
      <c r="E6" s="193"/>
      <c r="F6" s="193"/>
      <c r="G6" s="193"/>
      <c r="H6" s="193"/>
      <c r="I6" s="193"/>
      <c r="J6" s="193"/>
      <c r="K6" s="193"/>
      <c r="L6" s="193"/>
      <c r="M6" s="193"/>
      <c r="N6" s="193"/>
      <c r="O6" s="193"/>
      <c r="P6" s="193"/>
      <c r="Q6" s="193"/>
      <c r="R6" s="193"/>
      <c r="S6" s="194"/>
    </row>
    <row r="7" spans="1:19" s="277" customFormat="1" ht="60.75" thickBot="1" x14ac:dyDescent="0.25">
      <c r="A7" s="214" t="s">
        <v>1</v>
      </c>
      <c r="B7" s="278" t="s">
        <v>2</v>
      </c>
      <c r="C7" s="278" t="s">
        <v>3</v>
      </c>
      <c r="D7" s="278" t="s">
        <v>4</v>
      </c>
      <c r="E7" s="278" t="s">
        <v>5</v>
      </c>
      <c r="F7" s="278" t="s">
        <v>9</v>
      </c>
      <c r="G7" s="278" t="s">
        <v>102</v>
      </c>
      <c r="H7" s="278" t="s">
        <v>6</v>
      </c>
      <c r="I7" s="278" t="s">
        <v>526</v>
      </c>
      <c r="J7" s="278" t="s">
        <v>10</v>
      </c>
      <c r="K7" s="278" t="s">
        <v>486</v>
      </c>
      <c r="L7" s="278" t="s">
        <v>467</v>
      </c>
      <c r="M7" s="278" t="s">
        <v>7</v>
      </c>
      <c r="N7" s="278" t="s">
        <v>469</v>
      </c>
      <c r="O7" s="278" t="s">
        <v>8</v>
      </c>
      <c r="P7" s="278" t="s">
        <v>468</v>
      </c>
      <c r="Q7" s="278" t="s">
        <v>478</v>
      </c>
      <c r="R7" s="278" t="s">
        <v>476</v>
      </c>
      <c r="S7" s="278" t="s">
        <v>477</v>
      </c>
    </row>
    <row r="8" spans="1:19" x14ac:dyDescent="0.2">
      <c r="A8" s="203" t="s">
        <v>504</v>
      </c>
      <c r="B8" s="204"/>
      <c r="C8" s="204"/>
      <c r="D8" s="204"/>
      <c r="E8" s="204"/>
      <c r="F8" s="204"/>
      <c r="G8" s="204"/>
      <c r="H8" s="204"/>
      <c r="I8" s="204"/>
      <c r="J8" s="204"/>
      <c r="K8" s="204"/>
      <c r="L8" s="204"/>
      <c r="M8" s="204"/>
      <c r="N8" s="204"/>
      <c r="O8" s="204"/>
      <c r="P8" s="204"/>
      <c r="Q8" s="204"/>
      <c r="R8" s="204"/>
      <c r="S8" s="204"/>
    </row>
    <row r="9" spans="1:19" ht="117" customHeight="1" x14ac:dyDescent="0.2">
      <c r="A9" s="186" t="s">
        <v>1642</v>
      </c>
      <c r="B9" s="32" t="s">
        <v>520</v>
      </c>
      <c r="C9" s="20" t="s">
        <v>109</v>
      </c>
      <c r="D9" s="22">
        <v>12</v>
      </c>
      <c r="E9" s="20"/>
      <c r="F9" s="20"/>
      <c r="G9" s="20"/>
      <c r="H9" s="20"/>
      <c r="I9" s="20"/>
      <c r="J9" s="20"/>
      <c r="K9" s="20"/>
      <c r="L9" s="20"/>
      <c r="M9" s="20"/>
      <c r="N9" s="22"/>
      <c r="O9" s="22">
        <v>12</v>
      </c>
      <c r="P9" s="22" t="s">
        <v>110</v>
      </c>
      <c r="Q9" s="22" t="s">
        <v>1240</v>
      </c>
      <c r="R9" s="109">
        <v>94033.64</v>
      </c>
      <c r="S9" s="158">
        <v>1128403.68</v>
      </c>
    </row>
    <row r="10" spans="1:19" ht="129" customHeight="1" x14ac:dyDescent="0.2">
      <c r="A10" s="186" t="s">
        <v>1643</v>
      </c>
      <c r="B10" s="31" t="s">
        <v>519</v>
      </c>
      <c r="C10" s="20" t="s">
        <v>109</v>
      </c>
      <c r="D10" s="22">
        <v>12</v>
      </c>
      <c r="E10" s="20"/>
      <c r="F10" s="20"/>
      <c r="G10" s="20"/>
      <c r="H10" s="20"/>
      <c r="I10" s="20"/>
      <c r="J10" s="20"/>
      <c r="K10" s="20"/>
      <c r="L10" s="20"/>
      <c r="M10" s="20"/>
      <c r="N10" s="20"/>
      <c r="O10" s="20">
        <v>12</v>
      </c>
      <c r="P10" s="20" t="s">
        <v>506</v>
      </c>
      <c r="Q10" s="20" t="s">
        <v>1240</v>
      </c>
      <c r="R10" s="109">
        <v>44918.44</v>
      </c>
      <c r="S10" s="109">
        <v>539021.39</v>
      </c>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A7" sqref="A7:S7"/>
    </sheetView>
  </sheetViews>
  <sheetFormatPr defaultRowHeight="14.25" x14ac:dyDescent="0.2"/>
  <cols>
    <col min="1" max="1" width="15.25" customWidth="1"/>
    <col min="2" max="2" width="18.125" customWidth="1"/>
    <col min="4" max="4" width="13" customWidth="1"/>
    <col min="17" max="17" width="10.375" customWidth="1"/>
    <col min="18" max="18" width="9.75" bestFit="1" customWidth="1"/>
    <col min="19" max="19" width="14.12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199" t="s">
        <v>480</v>
      </c>
      <c r="B8" s="200"/>
      <c r="C8" s="200"/>
      <c r="D8" s="200"/>
      <c r="E8" s="200"/>
      <c r="F8" s="200"/>
      <c r="G8" s="200"/>
      <c r="H8" s="200"/>
      <c r="I8" s="200"/>
      <c r="J8" s="200"/>
      <c r="K8" s="200"/>
      <c r="L8" s="200"/>
      <c r="M8" s="200"/>
      <c r="N8" s="200"/>
      <c r="O8" s="200"/>
      <c r="P8" s="200"/>
      <c r="Q8" s="200"/>
      <c r="R8" s="200"/>
      <c r="S8" s="200"/>
    </row>
    <row r="9" spans="1:19" ht="63.75" x14ac:dyDescent="0.2">
      <c r="A9" s="188" t="s">
        <v>1644</v>
      </c>
      <c r="B9" s="26" t="s">
        <v>483</v>
      </c>
      <c r="C9" s="27" t="s">
        <v>109</v>
      </c>
      <c r="D9" s="27">
        <v>4</v>
      </c>
      <c r="E9" s="28"/>
      <c r="F9" s="28"/>
      <c r="G9" s="28"/>
      <c r="H9" s="28"/>
      <c r="I9" s="28"/>
      <c r="J9" s="28"/>
      <c r="K9" s="28"/>
      <c r="L9" s="28"/>
      <c r="M9" s="28"/>
      <c r="N9" s="29">
        <v>1</v>
      </c>
      <c r="O9" s="29">
        <f>D9+E9+F9+G9+H9+I9+J9+K9+L9+M9+N9</f>
        <v>5</v>
      </c>
      <c r="P9" s="29" t="s">
        <v>485</v>
      </c>
      <c r="Q9" s="22" t="s">
        <v>1325</v>
      </c>
      <c r="R9" s="159">
        <v>332.44</v>
      </c>
      <c r="S9" s="159">
        <f>O9*R9</f>
        <v>1662.2</v>
      </c>
    </row>
    <row r="10" spans="1:19" ht="63.75" x14ac:dyDescent="0.2">
      <c r="A10" s="188" t="s">
        <v>1644</v>
      </c>
      <c r="B10" s="19" t="s">
        <v>484</v>
      </c>
      <c r="C10" s="20" t="s">
        <v>109</v>
      </c>
      <c r="D10" s="20">
        <v>10</v>
      </c>
      <c r="E10" s="20"/>
      <c r="F10" s="20">
        <v>2</v>
      </c>
      <c r="G10" s="20">
        <v>2</v>
      </c>
      <c r="H10" s="20">
        <v>2</v>
      </c>
      <c r="I10" s="20">
        <v>1</v>
      </c>
      <c r="J10" s="20">
        <v>2</v>
      </c>
      <c r="K10" s="20">
        <v>1</v>
      </c>
      <c r="L10" s="20"/>
      <c r="M10" s="22">
        <v>13</v>
      </c>
      <c r="N10" s="22">
        <v>2</v>
      </c>
      <c r="O10" s="22">
        <f>D10+E10+F10+G10+H10+I10+J10+K10+L10+M10+N10</f>
        <v>35</v>
      </c>
      <c r="P10" s="22" t="s">
        <v>485</v>
      </c>
      <c r="Q10" s="22" t="s">
        <v>1325</v>
      </c>
      <c r="R10" s="41">
        <v>252.2</v>
      </c>
      <c r="S10" s="41">
        <f>O10*R10</f>
        <v>8827</v>
      </c>
    </row>
    <row r="11" spans="1:19" x14ac:dyDescent="0.2">
      <c r="R11" s="35" t="s">
        <v>508</v>
      </c>
      <c r="S11" s="40">
        <f>(S9*12)+(S10*12)</f>
        <v>125870.39999999999</v>
      </c>
    </row>
    <row r="12" spans="1:19" x14ac:dyDescent="0.2">
      <c r="F12" s="14"/>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activeCell="H7" sqref="H7"/>
    </sheetView>
  </sheetViews>
  <sheetFormatPr defaultRowHeight="14.25" x14ac:dyDescent="0.2"/>
  <cols>
    <col min="1" max="1" width="14.25" customWidth="1"/>
    <col min="2" max="2" width="17.125" customWidth="1"/>
    <col min="3" max="3" width="15.125" customWidth="1"/>
    <col min="4" max="4" width="13.125" customWidth="1"/>
    <col min="5" max="5" width="11.375" customWidth="1"/>
    <col min="12" max="12" width="15.125" customWidth="1"/>
    <col min="15" max="15" width="11.125" customWidth="1"/>
    <col min="16" max="16" width="12.25" customWidth="1"/>
    <col min="17" max="17" width="11.125" customWidth="1"/>
    <col min="18" max="18" width="9.875" bestFit="1" customWidth="1"/>
    <col min="19" max="19" width="11" customWidth="1"/>
    <col min="20" max="20" width="15.625" customWidth="1"/>
  </cols>
  <sheetData>
    <row r="1" spans="1:21"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21"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21" s="2" customFormat="1" ht="15.75" customHeight="1" thickBot="1" x14ac:dyDescent="0.25">
      <c r="A3" s="3"/>
      <c r="B3" s="7"/>
      <c r="C3" s="4"/>
      <c r="D3" s="4"/>
      <c r="E3" s="4"/>
      <c r="F3" s="4"/>
      <c r="G3" s="4"/>
      <c r="H3" s="4"/>
      <c r="I3" s="4"/>
      <c r="Q3" s="197"/>
      <c r="R3" s="195"/>
      <c r="S3" s="196"/>
    </row>
    <row r="4" spans="1:21" s="2" customFormat="1" ht="15.75" customHeight="1" thickBot="1" x14ac:dyDescent="0.25">
      <c r="A4" s="55"/>
      <c r="B4" s="54"/>
      <c r="C4" s="54"/>
      <c r="D4" s="54"/>
      <c r="E4" s="54"/>
      <c r="F4" s="54"/>
      <c r="G4" s="54"/>
      <c r="H4" s="54"/>
      <c r="I4" s="54"/>
      <c r="J4" s="54"/>
      <c r="K4" s="54"/>
      <c r="L4" s="54"/>
      <c r="M4" s="54"/>
      <c r="N4" s="54"/>
      <c r="O4" s="54"/>
      <c r="P4" s="54"/>
      <c r="Q4" s="197"/>
      <c r="R4" s="195"/>
      <c r="S4" s="196"/>
    </row>
    <row r="5" spans="1:21" s="2" customFormat="1" ht="15.75" customHeight="1" thickBot="1" x14ac:dyDescent="0.25">
      <c r="A5" s="5"/>
      <c r="B5" s="8"/>
      <c r="C5" s="6"/>
      <c r="D5" s="6"/>
      <c r="E5" s="6"/>
      <c r="F5" s="6"/>
      <c r="G5" s="6"/>
      <c r="H5" s="6"/>
      <c r="I5" s="6"/>
      <c r="J5" s="6"/>
      <c r="K5" s="6"/>
      <c r="L5" s="6"/>
      <c r="M5" s="6"/>
      <c r="N5" s="6"/>
      <c r="O5" s="6"/>
      <c r="P5" s="6"/>
      <c r="Q5" s="197"/>
      <c r="R5" s="195"/>
      <c r="S5" s="196"/>
    </row>
    <row r="6" spans="1:21"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21" ht="32.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21" x14ac:dyDescent="0.2">
      <c r="A8" s="203" t="s">
        <v>475</v>
      </c>
      <c r="B8" s="204"/>
      <c r="C8" s="204"/>
      <c r="D8" s="204"/>
      <c r="E8" s="204"/>
      <c r="F8" s="204"/>
      <c r="G8" s="204"/>
      <c r="H8" s="204"/>
      <c r="I8" s="204"/>
      <c r="J8" s="204"/>
      <c r="K8" s="204"/>
      <c r="L8" s="204"/>
      <c r="M8" s="204"/>
      <c r="N8" s="204"/>
      <c r="O8" s="204"/>
      <c r="P8" s="204"/>
      <c r="Q8" s="204"/>
      <c r="R8" s="204"/>
      <c r="S8" s="204"/>
    </row>
    <row r="9" spans="1:21" ht="63.75" x14ac:dyDescent="0.2">
      <c r="A9" s="187" t="s">
        <v>1645</v>
      </c>
      <c r="B9" s="33" t="s">
        <v>499</v>
      </c>
      <c r="C9" s="20" t="s">
        <v>500</v>
      </c>
      <c r="D9" s="36"/>
      <c r="E9" s="37"/>
      <c r="F9" s="36"/>
      <c r="G9" s="36"/>
      <c r="H9" s="37"/>
      <c r="I9" s="36"/>
      <c r="J9" s="36"/>
      <c r="K9" s="36"/>
      <c r="L9" s="20">
        <v>12</v>
      </c>
      <c r="M9" s="38"/>
      <c r="N9" s="39"/>
      <c r="O9" s="20">
        <v>12</v>
      </c>
      <c r="P9" s="20" t="s">
        <v>501</v>
      </c>
      <c r="Q9" s="20" t="s">
        <v>1241</v>
      </c>
      <c r="R9" s="43">
        <v>14685.73</v>
      </c>
      <c r="S9" s="43">
        <v>14685.73</v>
      </c>
    </row>
    <row r="10" spans="1:21" ht="63.75" x14ac:dyDescent="0.2">
      <c r="A10" s="187" t="s">
        <v>1645</v>
      </c>
      <c r="B10" s="33" t="s">
        <v>499</v>
      </c>
      <c r="C10" s="20" t="s">
        <v>500</v>
      </c>
      <c r="D10" s="36"/>
      <c r="E10" s="37"/>
      <c r="F10" s="37"/>
      <c r="G10" s="37"/>
      <c r="H10" s="37"/>
      <c r="I10" s="37"/>
      <c r="J10" s="37"/>
      <c r="K10" s="36"/>
      <c r="L10" s="20">
        <v>12</v>
      </c>
      <c r="M10" s="38"/>
      <c r="N10" s="39"/>
      <c r="O10" s="20">
        <v>12</v>
      </c>
      <c r="P10" s="20" t="s">
        <v>502</v>
      </c>
      <c r="Q10" s="20" t="s">
        <v>1241</v>
      </c>
      <c r="R10" s="43">
        <v>26543.88</v>
      </c>
      <c r="S10" s="43">
        <v>26543.88</v>
      </c>
    </row>
    <row r="11" spans="1:21" ht="63.75" x14ac:dyDescent="0.2">
      <c r="A11" s="187" t="s">
        <v>1645</v>
      </c>
      <c r="B11" s="33" t="s">
        <v>499</v>
      </c>
      <c r="C11" s="20" t="s">
        <v>500</v>
      </c>
      <c r="D11" s="36"/>
      <c r="E11" s="37"/>
      <c r="F11" s="37"/>
      <c r="G11" s="37"/>
      <c r="H11" s="37"/>
      <c r="I11" s="37"/>
      <c r="J11" s="37"/>
      <c r="K11" s="36"/>
      <c r="L11" s="20">
        <v>12</v>
      </c>
      <c r="M11" s="38"/>
      <c r="N11" s="39"/>
      <c r="O11" s="20">
        <v>12</v>
      </c>
      <c r="P11" s="20" t="s">
        <v>503</v>
      </c>
      <c r="Q11" s="20" t="s">
        <v>1241</v>
      </c>
      <c r="R11" s="43">
        <v>48289</v>
      </c>
      <c r="S11" s="43">
        <v>48289</v>
      </c>
    </row>
    <row r="12" spans="1:21" ht="63.75" x14ac:dyDescent="0.2">
      <c r="A12" s="187" t="s">
        <v>1645</v>
      </c>
      <c r="B12" s="33" t="s">
        <v>499</v>
      </c>
      <c r="C12" s="20" t="s">
        <v>500</v>
      </c>
      <c r="D12" s="36"/>
      <c r="E12" s="37"/>
      <c r="F12" s="37"/>
      <c r="G12" s="37"/>
      <c r="H12" s="37"/>
      <c r="I12" s="37"/>
      <c r="J12" s="37"/>
      <c r="K12" s="36"/>
      <c r="L12" s="20">
        <v>12</v>
      </c>
      <c r="M12" s="38"/>
      <c r="N12" s="39"/>
      <c r="O12" s="20">
        <v>12</v>
      </c>
      <c r="P12" s="20" t="s">
        <v>502</v>
      </c>
      <c r="Q12" s="20" t="s">
        <v>1241</v>
      </c>
      <c r="R12" s="43">
        <v>20109.009999999998</v>
      </c>
      <c r="S12" s="43">
        <v>20109.009999999998</v>
      </c>
    </row>
    <row r="13" spans="1:21" ht="63.75" x14ac:dyDescent="0.2">
      <c r="A13" s="187" t="s">
        <v>1645</v>
      </c>
      <c r="B13" s="33" t="s">
        <v>499</v>
      </c>
      <c r="C13" s="20" t="s">
        <v>500</v>
      </c>
      <c r="D13" s="36"/>
      <c r="E13" s="37"/>
      <c r="F13" s="37"/>
      <c r="G13" s="37"/>
      <c r="H13" s="37"/>
      <c r="I13" s="37"/>
      <c r="J13" s="37"/>
      <c r="K13" s="36"/>
      <c r="L13" s="20">
        <v>12</v>
      </c>
      <c r="M13" s="38"/>
      <c r="N13" s="39"/>
      <c r="O13" s="20">
        <v>12</v>
      </c>
      <c r="P13" s="20" t="s">
        <v>110</v>
      </c>
      <c r="Q13" s="20" t="s">
        <v>1241</v>
      </c>
      <c r="R13" s="43">
        <v>17059.560000000001</v>
      </c>
      <c r="S13" s="43">
        <v>17059.560000000001</v>
      </c>
    </row>
    <row r="14" spans="1:21" x14ac:dyDescent="0.2">
      <c r="E14" s="30"/>
      <c r="L14" s="25"/>
      <c r="M14" s="25"/>
      <c r="O14" s="25"/>
      <c r="T14" s="25"/>
      <c r="U14" s="25"/>
    </row>
    <row r="15" spans="1:21" x14ac:dyDescent="0.2">
      <c r="E15" s="30"/>
    </row>
    <row r="18" spans="11:19" x14ac:dyDescent="0.2">
      <c r="K18" s="25"/>
      <c r="S18" s="25"/>
    </row>
    <row r="19" spans="11:19" x14ac:dyDescent="0.2">
      <c r="K19" s="25"/>
      <c r="O19" s="25"/>
    </row>
    <row r="20" spans="11:19" x14ac:dyDescent="0.2">
      <c r="K20" s="25"/>
    </row>
    <row r="21" spans="11:19" x14ac:dyDescent="0.2">
      <c r="K21" s="25"/>
      <c r="N21" s="25"/>
    </row>
    <row r="22" spans="11:19" x14ac:dyDescent="0.2">
      <c r="K22" s="25"/>
    </row>
    <row r="23" spans="11:19" x14ac:dyDescent="0.2">
      <c r="K23" s="25"/>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selection activeCell="A8" sqref="A8:S8"/>
    </sheetView>
  </sheetViews>
  <sheetFormatPr defaultRowHeight="14.25" x14ac:dyDescent="0.2"/>
  <cols>
    <col min="1" max="1" width="17.75" customWidth="1"/>
    <col min="2" max="2" width="18" customWidth="1"/>
    <col min="4" max="4" width="13.5" customWidth="1"/>
    <col min="5" max="5" width="14.125" customWidth="1"/>
    <col min="12" max="12" width="15" customWidth="1"/>
    <col min="14" max="14" width="11" customWidth="1"/>
    <col min="17" max="17" width="10.5" customWidth="1"/>
    <col min="18" max="19" width="11.875" bestFit="1" customWidth="1"/>
  </cols>
  <sheetData>
    <row r="1" spans="1:19" s="2" customFormat="1" ht="15.75" customHeight="1" thickBot="1" x14ac:dyDescent="0.25">
      <c r="A1" s="51" t="s">
        <v>0</v>
      </c>
      <c r="B1" s="52"/>
      <c r="C1" s="52"/>
      <c r="D1" s="52"/>
      <c r="E1" s="52"/>
      <c r="F1" s="52"/>
      <c r="G1" s="52"/>
      <c r="H1" s="52"/>
      <c r="I1" s="52"/>
      <c r="J1" s="52"/>
      <c r="K1" s="52"/>
      <c r="L1" s="52"/>
      <c r="M1" s="52"/>
      <c r="N1" s="52"/>
      <c r="O1" s="52"/>
      <c r="P1" s="52"/>
      <c r="Q1" s="197"/>
      <c r="R1" s="195"/>
      <c r="S1" s="196"/>
    </row>
    <row r="2" spans="1:19" s="2" customFormat="1" ht="15.75" customHeight="1" thickBot="1" x14ac:dyDescent="0.25">
      <c r="A2" s="3" t="s">
        <v>505</v>
      </c>
      <c r="B2" s="53"/>
      <c r="C2" s="54"/>
      <c r="D2" s="54"/>
      <c r="E2" s="54"/>
      <c r="F2" s="54"/>
      <c r="G2" s="54"/>
      <c r="H2" s="54"/>
      <c r="I2" s="54"/>
      <c r="J2" s="54"/>
      <c r="K2" s="54"/>
      <c r="L2" s="54"/>
      <c r="M2" s="54"/>
      <c r="N2" s="54"/>
      <c r="O2" s="54"/>
      <c r="P2" s="54"/>
      <c r="Q2" s="197"/>
      <c r="R2" s="195"/>
      <c r="S2" s="196"/>
    </row>
    <row r="3" spans="1:19" s="2" customFormat="1" ht="15.75" customHeight="1" thickBot="1" x14ac:dyDescent="0.25">
      <c r="A3" s="3"/>
      <c r="B3" s="7"/>
      <c r="C3" s="4"/>
      <c r="D3" s="4"/>
      <c r="E3" s="4"/>
      <c r="F3" s="4"/>
      <c r="G3" s="4"/>
      <c r="H3" s="4"/>
      <c r="I3" s="4"/>
      <c r="Q3" s="197"/>
      <c r="R3" s="195"/>
      <c r="S3" s="196"/>
    </row>
    <row r="4" spans="1:19" s="2" customFormat="1" ht="15.75" customHeight="1" thickBot="1" x14ac:dyDescent="0.25">
      <c r="A4" s="55"/>
      <c r="B4" s="54"/>
      <c r="C4" s="54"/>
      <c r="D4" s="54"/>
      <c r="E4" s="54"/>
      <c r="F4" s="54"/>
      <c r="G4" s="54"/>
      <c r="H4" s="54"/>
      <c r="I4" s="54"/>
      <c r="J4" s="54"/>
      <c r="K4" s="54"/>
      <c r="L4" s="54"/>
      <c r="M4" s="54"/>
      <c r="N4" s="54"/>
      <c r="O4" s="54"/>
      <c r="P4" s="54"/>
      <c r="Q4" s="197"/>
      <c r="R4" s="195"/>
      <c r="S4" s="196"/>
    </row>
    <row r="5" spans="1:19" s="2" customFormat="1" ht="15.75" customHeight="1" thickBot="1" x14ac:dyDescent="0.25">
      <c r="A5" s="5"/>
      <c r="B5" s="8"/>
      <c r="C5" s="6"/>
      <c r="D5" s="6"/>
      <c r="E5" s="6"/>
      <c r="F5" s="6"/>
      <c r="G5" s="6"/>
      <c r="H5" s="6"/>
      <c r="I5" s="6"/>
      <c r="J5" s="6"/>
      <c r="K5" s="6"/>
      <c r="L5" s="6"/>
      <c r="M5" s="6"/>
      <c r="N5" s="6"/>
      <c r="O5" s="6"/>
      <c r="P5" s="6"/>
      <c r="Q5" s="197"/>
      <c r="R5" s="195"/>
      <c r="S5" s="196"/>
    </row>
    <row r="6" spans="1:19" s="2" customFormat="1" ht="15.75" customHeight="1" thickBot="1" x14ac:dyDescent="0.25">
      <c r="A6" s="192" t="s">
        <v>1630</v>
      </c>
      <c r="B6" s="193"/>
      <c r="C6" s="193"/>
      <c r="D6" s="193"/>
      <c r="E6" s="193"/>
      <c r="F6" s="193"/>
      <c r="G6" s="193"/>
      <c r="H6" s="193"/>
      <c r="I6" s="193"/>
      <c r="J6" s="193"/>
      <c r="K6" s="193"/>
      <c r="L6" s="193"/>
      <c r="M6" s="193"/>
      <c r="N6" s="193"/>
      <c r="O6" s="193"/>
      <c r="P6" s="193"/>
      <c r="Q6" s="193"/>
      <c r="R6" s="193"/>
      <c r="S6" s="194"/>
    </row>
    <row r="7" spans="1:19" ht="53.25" thickBot="1" x14ac:dyDescent="0.25">
      <c r="A7" s="56" t="s">
        <v>1</v>
      </c>
      <c r="B7" s="57" t="s">
        <v>2</v>
      </c>
      <c r="C7" s="57" t="s">
        <v>3</v>
      </c>
      <c r="D7" s="57" t="s">
        <v>4</v>
      </c>
      <c r="E7" s="57" t="s">
        <v>5</v>
      </c>
      <c r="F7" s="57" t="s">
        <v>9</v>
      </c>
      <c r="G7" s="57" t="s">
        <v>102</v>
      </c>
      <c r="H7" s="57" t="s">
        <v>6</v>
      </c>
      <c r="I7" s="57" t="s">
        <v>526</v>
      </c>
      <c r="J7" s="57" t="s">
        <v>10</v>
      </c>
      <c r="K7" s="57" t="s">
        <v>486</v>
      </c>
      <c r="L7" s="57" t="s">
        <v>467</v>
      </c>
      <c r="M7" s="57" t="s">
        <v>7</v>
      </c>
      <c r="N7" s="57" t="s">
        <v>469</v>
      </c>
      <c r="O7" s="57" t="s">
        <v>8</v>
      </c>
      <c r="P7" s="57" t="s">
        <v>468</v>
      </c>
      <c r="Q7" s="57" t="s">
        <v>478</v>
      </c>
      <c r="R7" s="57" t="s">
        <v>476</v>
      </c>
      <c r="S7" s="57" t="s">
        <v>477</v>
      </c>
    </row>
    <row r="8" spans="1:19" x14ac:dyDescent="0.2">
      <c r="A8" s="205" t="s">
        <v>481</v>
      </c>
      <c r="B8" s="206"/>
      <c r="C8" s="206"/>
      <c r="D8" s="206"/>
      <c r="E8" s="206"/>
      <c r="F8" s="206"/>
      <c r="G8" s="206"/>
      <c r="H8" s="206"/>
      <c r="I8" s="206"/>
      <c r="J8" s="206"/>
      <c r="K8" s="206"/>
      <c r="L8" s="206"/>
      <c r="M8" s="206"/>
      <c r="N8" s="206"/>
      <c r="O8" s="206"/>
      <c r="P8" s="206"/>
      <c r="Q8" s="206"/>
      <c r="R8" s="206"/>
      <c r="S8" s="206"/>
    </row>
    <row r="9" spans="1:19" ht="25.5" x14ac:dyDescent="0.2">
      <c r="A9" s="187" t="s">
        <v>1648</v>
      </c>
      <c r="B9" s="19" t="s">
        <v>482</v>
      </c>
      <c r="C9" s="20" t="s">
        <v>109</v>
      </c>
      <c r="D9" s="20">
        <v>1</v>
      </c>
      <c r="E9" s="21"/>
      <c r="F9" s="21"/>
      <c r="G9" s="21"/>
      <c r="H9" s="21"/>
      <c r="I9" s="21"/>
      <c r="J9" s="21"/>
      <c r="K9" s="21"/>
      <c r="L9" s="21"/>
      <c r="M9" s="21"/>
      <c r="N9" s="22"/>
      <c r="O9" s="22">
        <v>1</v>
      </c>
      <c r="P9" s="22" t="s">
        <v>108</v>
      </c>
      <c r="Q9" s="20" t="s">
        <v>1240</v>
      </c>
      <c r="R9" s="157">
        <v>100000</v>
      </c>
      <c r="S9" s="157">
        <v>100000</v>
      </c>
    </row>
    <row r="10" spans="1:19" ht="38.25" x14ac:dyDescent="0.2">
      <c r="A10" s="187" t="s">
        <v>1646</v>
      </c>
      <c r="B10" s="19" t="s">
        <v>538</v>
      </c>
      <c r="C10" s="20" t="s">
        <v>109</v>
      </c>
      <c r="D10" s="20">
        <v>1</v>
      </c>
      <c r="E10" s="21"/>
      <c r="F10" s="21"/>
      <c r="G10" s="21"/>
      <c r="H10" s="21"/>
      <c r="I10" s="21"/>
      <c r="J10" s="21"/>
      <c r="K10" s="21"/>
      <c r="L10" s="21"/>
      <c r="M10" s="21"/>
      <c r="N10" s="22"/>
      <c r="O10" s="22">
        <v>1</v>
      </c>
      <c r="P10" s="22" t="s">
        <v>108</v>
      </c>
      <c r="Q10" s="20" t="s">
        <v>1240</v>
      </c>
      <c r="R10" s="157">
        <v>150000</v>
      </c>
      <c r="S10" s="157">
        <v>150000</v>
      </c>
    </row>
    <row r="11" spans="1:19" ht="25.5" x14ac:dyDescent="0.2">
      <c r="A11" s="187" t="s">
        <v>1646</v>
      </c>
      <c r="B11" s="19" t="s">
        <v>521</v>
      </c>
      <c r="C11" s="20" t="s">
        <v>109</v>
      </c>
      <c r="D11" s="20">
        <v>1</v>
      </c>
      <c r="E11" s="9"/>
      <c r="F11" s="9"/>
      <c r="G11" s="9"/>
      <c r="H11" s="9"/>
      <c r="I11" s="9"/>
      <c r="J11" s="9"/>
      <c r="K11" s="9"/>
      <c r="L11" s="9"/>
      <c r="M11" s="9"/>
      <c r="N11" s="9"/>
      <c r="O11" s="20">
        <v>1</v>
      </c>
      <c r="P11" s="22" t="s">
        <v>111</v>
      </c>
      <c r="Q11" s="20" t="s">
        <v>1241</v>
      </c>
      <c r="R11" s="130">
        <v>73105.19</v>
      </c>
      <c r="S11" s="130">
        <v>73105.19</v>
      </c>
    </row>
    <row r="12" spans="1:19" ht="102" x14ac:dyDescent="0.2">
      <c r="A12" s="187" t="s">
        <v>1646</v>
      </c>
      <c r="B12" s="32" t="s">
        <v>533</v>
      </c>
      <c r="C12" s="20" t="s">
        <v>109</v>
      </c>
      <c r="D12" s="20"/>
      <c r="E12" s="20"/>
      <c r="F12" s="20"/>
      <c r="G12" s="20"/>
      <c r="H12" s="20"/>
      <c r="I12" s="20"/>
      <c r="J12" s="20"/>
      <c r="K12" s="20"/>
      <c r="L12" s="20"/>
      <c r="M12" s="20"/>
      <c r="N12" s="20">
        <v>1</v>
      </c>
      <c r="O12" s="20">
        <v>1</v>
      </c>
      <c r="P12" s="45" t="s">
        <v>111</v>
      </c>
      <c r="Q12" s="20" t="s">
        <v>1240</v>
      </c>
      <c r="R12" s="130">
        <v>3500000</v>
      </c>
      <c r="S12" s="130">
        <v>3500000</v>
      </c>
    </row>
    <row r="13" spans="1:19" ht="41.25" customHeight="1" x14ac:dyDescent="0.2">
      <c r="A13" s="187" t="s">
        <v>1649</v>
      </c>
      <c r="B13" s="46" t="s">
        <v>536</v>
      </c>
      <c r="C13" s="42" t="s">
        <v>109</v>
      </c>
      <c r="D13" s="20">
        <v>1</v>
      </c>
      <c r="E13" s="9"/>
      <c r="F13" s="9"/>
      <c r="G13" s="9"/>
      <c r="H13" s="9"/>
      <c r="I13" s="9"/>
      <c r="J13" s="9"/>
      <c r="K13" s="9"/>
      <c r="L13" s="9"/>
      <c r="M13" s="9"/>
      <c r="N13" s="9"/>
      <c r="O13" s="20">
        <v>1</v>
      </c>
      <c r="P13" s="22" t="s">
        <v>111</v>
      </c>
      <c r="Q13" s="20" t="s">
        <v>1241</v>
      </c>
      <c r="R13" s="130">
        <v>3500</v>
      </c>
      <c r="S13" s="130">
        <v>3500</v>
      </c>
    </row>
    <row r="14" spans="1:19" ht="38.25" x14ac:dyDescent="0.2">
      <c r="A14" s="187" t="s">
        <v>1649</v>
      </c>
      <c r="B14" s="44" t="s">
        <v>537</v>
      </c>
      <c r="C14" s="42" t="s">
        <v>109</v>
      </c>
      <c r="D14" s="20">
        <v>1</v>
      </c>
      <c r="E14" s="20"/>
      <c r="F14" s="20"/>
      <c r="G14" s="20"/>
      <c r="H14" s="20"/>
      <c r="I14" s="20"/>
      <c r="J14" s="20"/>
      <c r="K14" s="20"/>
      <c r="L14" s="20"/>
      <c r="M14" s="20"/>
      <c r="N14" s="20"/>
      <c r="O14" s="20">
        <v>1</v>
      </c>
      <c r="P14" s="20" t="s">
        <v>111</v>
      </c>
      <c r="Q14" s="20" t="s">
        <v>1241</v>
      </c>
      <c r="R14" s="130">
        <v>13500</v>
      </c>
      <c r="S14" s="130">
        <v>13500</v>
      </c>
    </row>
    <row r="15" spans="1:19" ht="140.25" customHeight="1" x14ac:dyDescent="0.2">
      <c r="A15" s="187" t="s">
        <v>1646</v>
      </c>
      <c r="B15" s="31" t="s">
        <v>1220</v>
      </c>
      <c r="C15" s="42" t="s">
        <v>109</v>
      </c>
      <c r="D15" s="9"/>
      <c r="E15" s="9"/>
      <c r="F15" s="9"/>
      <c r="G15" s="9"/>
      <c r="H15" s="9"/>
      <c r="I15" s="9"/>
      <c r="J15" s="9"/>
      <c r="K15" s="9"/>
      <c r="L15" s="9"/>
      <c r="M15" s="20">
        <v>1</v>
      </c>
      <c r="N15" s="9"/>
      <c r="O15" s="20">
        <v>1</v>
      </c>
      <c r="P15" s="20" t="s">
        <v>111</v>
      </c>
      <c r="Q15" s="20" t="s">
        <v>1240</v>
      </c>
      <c r="R15" s="130">
        <v>2593000</v>
      </c>
      <c r="S15" s="130">
        <v>2593000</v>
      </c>
    </row>
    <row r="16" spans="1:19" ht="51" x14ac:dyDescent="0.2">
      <c r="A16" s="187" t="s">
        <v>1647</v>
      </c>
      <c r="B16" s="33" t="s">
        <v>1237</v>
      </c>
      <c r="C16" s="42" t="s">
        <v>109</v>
      </c>
      <c r="D16" s="20"/>
      <c r="E16" s="20"/>
      <c r="F16" s="20"/>
      <c r="G16" s="20"/>
      <c r="H16" s="20"/>
      <c r="I16" s="20"/>
      <c r="J16" s="20"/>
      <c r="K16" s="20"/>
      <c r="L16" s="20"/>
      <c r="M16" s="20">
        <v>125</v>
      </c>
      <c r="N16" s="20"/>
      <c r="O16" s="20">
        <v>125</v>
      </c>
      <c r="P16" s="20" t="s">
        <v>111</v>
      </c>
      <c r="Q16" s="20" t="s">
        <v>1241</v>
      </c>
      <c r="R16" s="130">
        <v>140</v>
      </c>
      <c r="S16" s="130">
        <v>17500</v>
      </c>
    </row>
    <row r="17" spans="1:19" ht="38.25" x14ac:dyDescent="0.2">
      <c r="A17" s="187" t="s">
        <v>1646</v>
      </c>
      <c r="B17" s="33" t="s">
        <v>1340</v>
      </c>
      <c r="C17" s="42" t="s">
        <v>109</v>
      </c>
      <c r="D17" s="20"/>
      <c r="E17" s="20"/>
      <c r="F17" s="20"/>
      <c r="G17" s="20"/>
      <c r="H17" s="20">
        <v>1</v>
      </c>
      <c r="I17" s="20"/>
      <c r="J17" s="20"/>
      <c r="K17" s="20"/>
      <c r="L17" s="20"/>
      <c r="M17" s="20"/>
      <c r="N17" s="20"/>
      <c r="O17" s="20">
        <v>1</v>
      </c>
      <c r="P17" s="20" t="s">
        <v>523</v>
      </c>
      <c r="Q17" s="20" t="s">
        <v>1240</v>
      </c>
      <c r="R17" s="109">
        <v>122838.01</v>
      </c>
      <c r="S17" s="109">
        <v>122838.01</v>
      </c>
    </row>
    <row r="18" spans="1:19" ht="38.25" x14ac:dyDescent="0.2">
      <c r="A18" s="187" t="s">
        <v>1646</v>
      </c>
      <c r="B18" s="33" t="s">
        <v>1341</v>
      </c>
      <c r="C18" s="42" t="s">
        <v>109</v>
      </c>
      <c r="D18" s="20"/>
      <c r="E18" s="20"/>
      <c r="F18" s="20"/>
      <c r="G18" s="20"/>
      <c r="H18" s="20">
        <v>1</v>
      </c>
      <c r="I18" s="20"/>
      <c r="J18" s="20"/>
      <c r="K18" s="20"/>
      <c r="L18" s="20"/>
      <c r="M18" s="20"/>
      <c r="N18" s="20"/>
      <c r="O18" s="20">
        <v>1</v>
      </c>
      <c r="P18" s="20" t="s">
        <v>523</v>
      </c>
      <c r="Q18" s="20" t="s">
        <v>1241</v>
      </c>
      <c r="R18" s="160">
        <v>33472.99</v>
      </c>
      <c r="S18" s="160">
        <v>33472.99</v>
      </c>
    </row>
    <row r="19" spans="1:19" ht="38.25" x14ac:dyDescent="0.2">
      <c r="A19" s="187" t="s">
        <v>1646</v>
      </c>
      <c r="B19" s="33" t="s">
        <v>1580</v>
      </c>
      <c r="C19" s="42" t="s">
        <v>109</v>
      </c>
      <c r="D19" s="20"/>
      <c r="E19" s="20"/>
      <c r="F19" s="20"/>
      <c r="G19" s="20"/>
      <c r="H19" s="20">
        <v>1</v>
      </c>
      <c r="I19" s="20"/>
      <c r="J19" s="20"/>
      <c r="K19" s="20"/>
      <c r="L19" s="20"/>
      <c r="M19" s="20"/>
      <c r="N19" s="20"/>
      <c r="O19" s="20">
        <v>1</v>
      </c>
      <c r="P19" s="20" t="s">
        <v>524</v>
      </c>
      <c r="Q19" s="20" t="s">
        <v>1241</v>
      </c>
      <c r="R19" s="130">
        <v>50000</v>
      </c>
      <c r="S19" s="130">
        <v>50000</v>
      </c>
    </row>
  </sheetData>
  <mergeCells count="5">
    <mergeCell ref="A8:S8"/>
    <mergeCell ref="A6:S6"/>
    <mergeCell ref="Q1:Q5"/>
    <mergeCell ref="R1:R5"/>
    <mergeCell ref="S1:S5"/>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Mat. de Informática</vt:lpstr>
      <vt:lpstr>Mat. de Contrução e Madeir</vt:lpstr>
      <vt:lpstr>Mat. de Expediente</vt:lpstr>
      <vt:lpstr>Mat. Higiene e Limpeza</vt:lpstr>
      <vt:lpstr>Assessorias e Software</vt:lpstr>
      <vt:lpstr>Planos de Saúde </vt:lpstr>
      <vt:lpstr>Locação de Impressoras</vt:lpstr>
      <vt:lpstr>Seguros</vt:lpstr>
      <vt:lpstr>Obras e Instal.</vt:lpstr>
      <vt:lpstr>Internet</vt:lpstr>
      <vt:lpstr>RPPS</vt:lpstr>
      <vt:lpstr>Gên. Alim. e Gás GLP</vt:lpstr>
      <vt:lpstr>Manutenções</vt:lpstr>
      <vt:lpstr>Leiloeiros</vt:lpstr>
      <vt:lpstr>Lavagens</vt:lpstr>
      <vt:lpstr>Serviços Bancários</vt:lpstr>
      <vt:lpstr>Locação Imóveis</vt:lpstr>
      <vt:lpstr>Publicidade</vt:lpstr>
      <vt:lpstr>Combustíveis</vt:lpstr>
      <vt:lpstr>Medicamentos</vt:lpstr>
      <vt:lpstr>Mat. Ambulatorial</vt:lpstr>
      <vt:lpstr>Mat. Odontológico</vt:lpstr>
      <vt:lpstr>Passagens</vt:lpstr>
      <vt:lpstr>Outros Serv. Terceiros</vt:lpstr>
      <vt:lpstr>Mat. manut. veículos</vt:lpstr>
      <vt:lpstr>Patrimônio</vt:lpstr>
      <vt:lpstr>Serviços Saúde</vt:lpstr>
      <vt:lpstr>Aquisição de bens</vt:lpstr>
      <vt:lpstr>Parcerias</vt:lpstr>
      <vt:lpstr>Serviço Socioassistencial</vt:lpstr>
      <vt:lpstr>'Outros Serv. Terceiros'!Rep0044_0014_1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Fabrine</dc:creator>
  <cp:lastModifiedBy>Licitação</cp:lastModifiedBy>
  <cp:lastPrinted>2023-10-05T15:00:42Z</cp:lastPrinted>
  <dcterms:created xsi:type="dcterms:W3CDTF">2020-06-12T19:31:39Z</dcterms:created>
  <dcterms:modified xsi:type="dcterms:W3CDTF">2026-03-17T16:49:12Z</dcterms:modified>
</cp:coreProperties>
</file>